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workbookProtection workbookAlgorithmName="SHA-512" workbookHashValue="sH7KuPjCQzw4E4x3vVHVCZek45ACnMTgqu/fQlB3iGFXtYYfV+sAhSh/d1BWXshpHSvWCkxuBmCNWOi//mvvUQ==" workbookSaltValue="bGaAK9LSJJHcymg1pQvrJQ==" workbookSpinCount="100000" lockStructure="1"/>
  <bookViews>
    <workbookView xWindow="-105" yWindow="-105" windowWidth="22695" windowHeight="14595" tabRatio="876"/>
  </bookViews>
  <sheets>
    <sheet name="Foreword" sheetId="11" r:id="rId1"/>
    <sheet name="Guidance" sheetId="12" state="hidden" r:id="rId2"/>
    <sheet name="Section 1 Demographics" sheetId="2" r:id="rId3"/>
    <sheet name="Section 2 Professional" sheetId="5" r:id="rId4"/>
    <sheet name="Section 3 Retired" sheetId="8" r:id="rId5"/>
    <sheet name="Section 4 Practice Details" sheetId="9" r:id="rId6"/>
    <sheet name="Section 5 Future" sheetId="10" r:id="rId7"/>
    <sheet name="Survey Backend" sheetId="14" state="hidden" r:id="rId8"/>
    <sheet name="Lists" sheetId="4" state="hidden" r:id="rId9"/>
  </sheets>
  <externalReferences>
    <externalReference r:id="rId10"/>
  </externalReferences>
  <definedNames>
    <definedName name="centre_type">[1]Ranges!$E$4:$E$7</definedName>
    <definedName name="centres">Lists!$N$4:$N$8</definedName>
    <definedName name="country">Lists!$G$4:$G$22</definedName>
    <definedName name="dob">Lists!$D$4:$D$109</definedName>
    <definedName name="Drivers">[1]Ranges!$C$4:$C$13</definedName>
    <definedName name="firstwhy">Lists!$K$4:$K$6</definedName>
    <definedName name="firstyear">Lists!$J$4:$J$13</definedName>
    <definedName name="gender">Lists!$F$4:$F$9</definedName>
    <definedName name="public">Lists!$N$4:$N$9</definedName>
    <definedName name="qualify">Lists!$E$4:$E$69</definedName>
    <definedName name="retirewhy">Lists!$M$4:$M$9</definedName>
    <definedName name="state">Lists!$C$4:$C$13</definedName>
    <definedName name="status">Lists!$O$4:$O$7</definedName>
    <definedName name="workplan">Lists!$I$4:$I$9</definedName>
    <definedName name="world">Lists!$H$4:$H$15</definedName>
    <definedName name="year">Lists!$D$4:$D$109</definedName>
    <definedName name="yn">Lists!$L$4:$L$5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5" i="5" l="1"/>
  <c r="B19" i="5"/>
  <c r="G75" i="14"/>
  <c r="B40" i="5"/>
  <c r="G96" i="14"/>
  <c r="G76" i="14"/>
  <c r="G53" i="14"/>
  <c r="G54" i="14"/>
  <c r="G55" i="14"/>
  <c r="G56" i="14"/>
  <c r="G46" i="14"/>
  <c r="G38" i="14"/>
  <c r="G37" i="14"/>
  <c r="G36" i="14"/>
  <c r="K45" i="9"/>
  <c r="G57" i="14" s="1"/>
  <c r="K32" i="9"/>
  <c r="G47" i="14" s="1"/>
  <c r="K22" i="9"/>
  <c r="G39" i="14" s="1"/>
  <c r="G52" i="14"/>
  <c r="G51" i="14"/>
  <c r="G50" i="14"/>
  <c r="G49" i="14"/>
  <c r="K33" i="9" l="1"/>
  <c r="B34" i="5"/>
  <c r="B15" i="8"/>
  <c r="G99" i="14"/>
  <c r="G98" i="14"/>
  <c r="G97" i="14"/>
  <c r="G95" i="14"/>
  <c r="G94" i="14"/>
  <c r="G93" i="14"/>
  <c r="G92" i="14"/>
  <c r="G91" i="14"/>
  <c r="G90" i="14"/>
  <c r="G89" i="14"/>
  <c r="G88" i="14"/>
  <c r="G87" i="14"/>
  <c r="G86" i="14"/>
  <c r="G85" i="14"/>
  <c r="G84" i="14"/>
  <c r="G83" i="14"/>
  <c r="G82" i="14"/>
  <c r="G81" i="14"/>
  <c r="G80" i="14"/>
  <c r="G79" i="14"/>
  <c r="G78" i="14"/>
  <c r="G77" i="14"/>
  <c r="G74" i="14"/>
  <c r="G73" i="14"/>
  <c r="G72" i="14"/>
  <c r="G71" i="14"/>
  <c r="G70" i="14"/>
  <c r="G69" i="14"/>
  <c r="G68" i="14"/>
  <c r="G67" i="14"/>
  <c r="G66" i="14"/>
  <c r="G65" i="14"/>
  <c r="G64" i="14"/>
  <c r="G63" i="14"/>
  <c r="G62" i="14"/>
  <c r="G61" i="14"/>
  <c r="G60" i="14"/>
  <c r="G59" i="14"/>
  <c r="G45" i="14"/>
  <c r="G44" i="14"/>
  <c r="G43" i="14"/>
  <c r="G42" i="14"/>
  <c r="G41" i="14"/>
  <c r="G35" i="14"/>
  <c r="G34" i="14"/>
  <c r="G33" i="14"/>
  <c r="G32" i="14"/>
  <c r="G31" i="14"/>
  <c r="G30" i="14"/>
  <c r="G29" i="14"/>
  <c r="G28" i="14"/>
  <c r="G27" i="14"/>
  <c r="G26" i="14"/>
  <c r="G25" i="14"/>
  <c r="G24" i="14"/>
  <c r="G23" i="14"/>
  <c r="G22" i="14"/>
  <c r="G21" i="14"/>
  <c r="G20" i="14"/>
  <c r="G19" i="14"/>
  <c r="G18" i="14"/>
  <c r="G17" i="14"/>
  <c r="G16" i="14"/>
  <c r="G15" i="14"/>
  <c r="G14" i="14"/>
  <c r="G13" i="14"/>
  <c r="G12" i="14"/>
  <c r="G11" i="14"/>
  <c r="G10" i="14"/>
  <c r="G9" i="14"/>
  <c r="G8" i="14"/>
  <c r="G7" i="14"/>
  <c r="G6" i="14"/>
  <c r="G5" i="14"/>
  <c r="G4" i="14"/>
  <c r="G3" i="14"/>
  <c r="G2" i="14"/>
  <c r="B23" i="8" l="1"/>
  <c r="B24" i="2"/>
  <c r="B16" i="5" l="1"/>
  <c r="B10" i="5"/>
  <c r="B55" i="10"/>
  <c r="B41" i="10"/>
  <c r="G58" i="14"/>
  <c r="G48" i="14" l="1"/>
  <c r="G40" i="14"/>
  <c r="B19" i="2"/>
  <c r="B28" i="2"/>
  <c r="A10" i="2"/>
  <c r="A13" i="2" s="1"/>
  <c r="A16" i="2" s="1"/>
  <c r="A22" i="2" s="1"/>
  <c r="A26" i="2" s="1"/>
  <c r="A30" i="2" s="1"/>
  <c r="A4" i="5" s="1"/>
  <c r="A7" i="5" s="1"/>
  <c r="A13" i="5" s="1"/>
  <c r="A19" i="5" l="1"/>
  <c r="A22" i="5" s="1"/>
  <c r="A28" i="5" l="1"/>
  <c r="A31" i="5" l="1"/>
  <c r="A37" i="5" s="1"/>
  <c r="A4" i="8" s="1"/>
  <c r="A8" i="8" l="1"/>
  <c r="B8" i="8"/>
  <c r="B11" i="8"/>
  <c r="A11" i="8" l="1"/>
  <c r="A15" i="8" s="1"/>
  <c r="B6" i="8"/>
  <c r="A21" i="8" l="1"/>
  <c r="A4" i="9" s="1"/>
  <c r="A8" i="9" s="1"/>
  <c r="A12" i="9" s="1"/>
  <c r="A24" i="9" s="1"/>
  <c r="A35" i="9" s="1"/>
  <c r="B13" i="8"/>
  <c r="B24" i="9" l="1"/>
  <c r="A4" i="10"/>
  <c r="A17" i="10" s="1"/>
  <c r="B14" i="10" s="1"/>
  <c r="A31" i="10" l="1"/>
  <c r="A44" i="10" s="1"/>
  <c r="A58" i="10" s="1"/>
  <c r="B28" i="10" s="1"/>
</calcChain>
</file>

<file path=xl/sharedStrings.xml><?xml version="1.0" encoding="utf-8"?>
<sst xmlns="http://schemas.openxmlformats.org/spreadsheetml/2006/main" count="571" uniqueCount="329">
  <si>
    <t>Dear Colleague</t>
  </si>
  <si>
    <t>Section 1: Demographic Data</t>
  </si>
  <si>
    <r>
      <t xml:space="preserve">While your name is required as part of the survey collection, it will only be used to follow up any responses you make that cannot be understood.  Once this has been confirmed and you have been marked off our lists as having responded, your name will be removed prior to the survey analysis phase.  </t>
    </r>
    <r>
      <rPr>
        <b/>
        <sz val="12"/>
        <color theme="1"/>
        <rFont val="Calibri"/>
        <family val="2"/>
        <scheme val="minor"/>
      </rPr>
      <t xml:space="preserve">All the data you provide will be strictly confidential and anonymous.  </t>
    </r>
  </si>
  <si>
    <t>Name:</t>
  </si>
  <si>
    <t>Australian Capital Territory</t>
  </si>
  <si>
    <t>New South Wales</t>
  </si>
  <si>
    <t>New Zealand</t>
  </si>
  <si>
    <t>Northern Territory</t>
  </si>
  <si>
    <t>Queensland</t>
  </si>
  <si>
    <t>South Australia</t>
  </si>
  <si>
    <t>Tasmania</t>
  </si>
  <si>
    <t>Victoria</t>
  </si>
  <si>
    <t>Western Australia</t>
  </si>
  <si>
    <t>Other (please specify)</t>
  </si>
  <si>
    <t>Which of the following is your current place of residence? (select from dropdown)</t>
  </si>
  <si>
    <t>Gender: (select from dropdown)</t>
  </si>
  <si>
    <t>Year of birth: (select from dropdown)</t>
  </si>
  <si>
    <t>Male</t>
  </si>
  <si>
    <t>Female</t>
  </si>
  <si>
    <t>Intersex</t>
  </si>
  <si>
    <t>Trans</t>
  </si>
  <si>
    <t>Non-Conforming</t>
  </si>
  <si>
    <t>Personal</t>
  </si>
  <si>
    <t xml:space="preserve">Australian Capital Territory </t>
  </si>
  <si>
    <t xml:space="preserve">New South Wales </t>
  </si>
  <si>
    <t xml:space="preserve">Northern Territory </t>
  </si>
  <si>
    <t xml:space="preserve">Queensland </t>
  </si>
  <si>
    <t>Canada</t>
  </si>
  <si>
    <t>India</t>
  </si>
  <si>
    <t>South Africa</t>
  </si>
  <si>
    <t>United Kingdom</t>
  </si>
  <si>
    <t>North America</t>
  </si>
  <si>
    <t>Republic of Ireland</t>
  </si>
  <si>
    <t>Section 2: Your professional training and qualifications</t>
  </si>
  <si>
    <t xml:space="preserve">Australia  </t>
  </si>
  <si>
    <t xml:space="preserve">New Zealand  </t>
  </si>
  <si>
    <t>If other, please specify below</t>
  </si>
  <si>
    <t xml:space="preserve">My full career from this point forward  </t>
  </si>
  <si>
    <t xml:space="preserve">Less than 12 months  </t>
  </si>
  <si>
    <t xml:space="preserve">12 months </t>
  </si>
  <si>
    <t xml:space="preserve">18 months </t>
  </si>
  <si>
    <t xml:space="preserve">24 months </t>
  </si>
  <si>
    <t>How long are you planning to work in Australia/New Zealand?</t>
  </si>
  <si>
    <t>Which of the following best describes your first year of practice in Australia/New Zealand as a ROMP?  (select from dropdown)</t>
  </si>
  <si>
    <t xml:space="preserve">Personal choice  </t>
  </si>
  <si>
    <t xml:space="preserve">Unable to secure a public hospital appointment in my area  </t>
  </si>
  <si>
    <t>Yes</t>
  </si>
  <si>
    <t>No</t>
  </si>
  <si>
    <t>Are you retired from practicing as a ROMP?  (select from dropdown)</t>
  </si>
  <si>
    <t xml:space="preserve"> years old</t>
  </si>
  <si>
    <t>Elective career change</t>
  </si>
  <si>
    <t>Health reasons</t>
  </si>
  <si>
    <t>Family reasons</t>
  </si>
  <si>
    <t>Lack of public hospital appointment</t>
  </si>
  <si>
    <t>Lack of professional satisfaction</t>
  </si>
  <si>
    <t>Are you also retired from all non-clinical aspects of ROMP activity (teaching, medico-legal, consulting, research)?  (select from dropdown)</t>
  </si>
  <si>
    <t>At what age do you expect to retire?</t>
  </si>
  <si>
    <t>What was the location of the institution where you completed your undergraduate degree? (select from dropdown)</t>
  </si>
  <si>
    <t>One</t>
  </si>
  <si>
    <t>Two</t>
  </si>
  <si>
    <t>Three</t>
  </si>
  <si>
    <t>Four</t>
  </si>
  <si>
    <t>Five</t>
  </si>
  <si>
    <t>No public practice</t>
  </si>
  <si>
    <t>Which of the following best describes your present professional status? (select from dropdown)</t>
  </si>
  <si>
    <t>Are you an Australian or New Zealand Citizen? (select from dropdown)</t>
  </si>
  <si>
    <t>Do you have permanent resident status in Australia or New Zealand?  (select from dropdown)</t>
  </si>
  <si>
    <t xml:space="preserve"> months</t>
  </si>
  <si>
    <t>1 - Working only in the public sector</t>
  </si>
  <si>
    <t>2 - Working mainly in the public sector with some private</t>
  </si>
  <si>
    <t>3 - Working about the same amount in the public sector and private sectors</t>
  </si>
  <si>
    <t xml:space="preserve">4 - Working mainly in the private sector with some public </t>
  </si>
  <si>
    <t xml:space="preserve">5 - Working only in the private sector </t>
  </si>
  <si>
    <r>
      <t xml:space="preserve">Based on your current working arrangement, please estimate the number of weeks you expect to be on leave this year </t>
    </r>
    <r>
      <rPr>
        <sz val="12"/>
        <color theme="1"/>
        <rFont val="Calibri"/>
        <family val="2"/>
        <scheme val="minor"/>
      </rPr>
      <t>(these weeks would include vacation, conference, study, long service, maternity, sick leave and so on)</t>
    </r>
  </si>
  <si>
    <t xml:space="preserve"> weeks</t>
  </si>
  <si>
    <t>Based on your current working arrangements, please breakdown the typical hours you work in a week as a ROMP across the following categories?</t>
  </si>
  <si>
    <t>EBRT (patient based)</t>
  </si>
  <si>
    <t>Brachytherapy (patient based)</t>
  </si>
  <si>
    <t>Equipment QA (unit based)</t>
  </si>
  <si>
    <t>Specific complex techniques (TBI, TSET, IORT)</t>
  </si>
  <si>
    <t>TOTAL</t>
  </si>
  <si>
    <t>University</t>
  </si>
  <si>
    <r>
      <t xml:space="preserve">Please indicate your </t>
    </r>
    <r>
      <rPr>
        <b/>
        <i/>
        <sz val="12"/>
        <color theme="1"/>
        <rFont val="Calibri"/>
        <family val="2"/>
        <scheme val="minor"/>
      </rPr>
      <t>desired</t>
    </r>
    <r>
      <rPr>
        <b/>
        <sz val="12"/>
        <color theme="1"/>
        <rFont val="Calibri"/>
        <family val="2"/>
        <scheme val="minor"/>
      </rPr>
      <t xml:space="preserve"> typical hours to work in a week as a ROMP across the following categories?</t>
    </r>
  </si>
  <si>
    <t/>
  </si>
  <si>
    <t>None</t>
  </si>
  <si>
    <t xml:space="preserve">Increase in working hours by </t>
  </si>
  <si>
    <t xml:space="preserve">  hours per week</t>
  </si>
  <si>
    <t xml:space="preserve">Decrease in working hours by </t>
  </si>
  <si>
    <t>Change in career (ceasing to practice as a ROMP)</t>
  </si>
  <si>
    <t>Retirement</t>
  </si>
  <si>
    <t>Other</t>
  </si>
  <si>
    <t>Taking a break from ROMP practice (e.g. maternity leave, extended travel)</t>
  </si>
  <si>
    <t>Move from a metropolitan to a non-metropolitan centre</t>
  </si>
  <si>
    <t>Move from a non-metropolitan to a metropolitan centre</t>
  </si>
  <si>
    <t>I plan to work solely in public centres</t>
  </si>
  <si>
    <t>I plan to work solely in private centres</t>
  </si>
  <si>
    <t>I plan to work in a both private and public centres</t>
  </si>
  <si>
    <r>
      <t>If you are working on a temporary visa (</t>
    </r>
    <r>
      <rPr>
        <b/>
        <i/>
        <sz val="12"/>
        <color theme="1"/>
        <rFont val="Calibri"/>
        <family val="2"/>
        <scheme val="minor"/>
      </rPr>
      <t>including an occupational trainee visa</t>
    </r>
    <r>
      <rPr>
        <b/>
        <sz val="12"/>
        <color theme="1"/>
        <rFont val="Calibri"/>
        <family val="2"/>
        <scheme val="minor"/>
      </rPr>
      <t>), how long in months before your current visa expires?</t>
    </r>
  </si>
  <si>
    <t>If you qualified in Australia or New Zealand as a ROMP, please indicate how many years, if any, (rounded to the nearest year) you have spent practising as a ROMP overseas (exclude any training time spent overseas prior to first qualifying)?</t>
  </si>
  <si>
    <t>years</t>
  </si>
  <si>
    <t>Sharon Flynn</t>
  </si>
  <si>
    <t>GUIDELINES FOR COMPLETION</t>
  </si>
  <si>
    <r>
      <t xml:space="preserve">Please complete this Microsoft Excel version of the survey.  If you have received a paper version of this survey and would like an electronic version, please contact </t>
    </r>
    <r>
      <rPr>
        <b/>
        <sz val="11"/>
        <color theme="1"/>
        <rFont val="Calibri"/>
        <family val="2"/>
        <scheme val="minor"/>
      </rPr>
      <t>ACPSEM contact.</t>
    </r>
  </si>
  <si>
    <r>
      <t xml:space="preserve">Once completed email to </t>
    </r>
    <r>
      <rPr>
        <b/>
        <sz val="11"/>
        <color theme="1"/>
        <rFont val="Calibri"/>
        <family val="2"/>
        <scheme val="minor"/>
      </rPr>
      <t>ACPSEM email address</t>
    </r>
    <r>
      <rPr>
        <sz val="12"/>
        <color theme="1"/>
        <rFont val="Calibri"/>
        <family val="2"/>
        <scheme val="minor"/>
      </rPr>
      <t xml:space="preserve"> by [date here]</t>
    </r>
  </si>
  <si>
    <t xml:space="preserve">The survey is targeted at certified ROMPs on ACPSEM's register.  </t>
  </si>
  <si>
    <t>The survey form contains 31 questions grouped logically into six sections.</t>
  </si>
  <si>
    <t>Private centre</t>
  </si>
  <si>
    <t>Public centre</t>
  </si>
  <si>
    <t>Do you work across more than one public centre, if so, how many do you work in? (select from dropdown)</t>
  </si>
  <si>
    <t>To be completed (especially guidance for questions 24 and 26)</t>
  </si>
  <si>
    <t xml:space="preserve">  weeks of intended break</t>
  </si>
  <si>
    <t>Name</t>
  </si>
  <si>
    <t>Model_REF</t>
  </si>
  <si>
    <t>Question_ID</t>
  </si>
  <si>
    <t>Question_Ref</t>
  </si>
  <si>
    <t>Section</t>
  </si>
  <si>
    <t>Format</t>
  </si>
  <si>
    <t>Value</t>
  </si>
  <si>
    <t>ROMPName</t>
  </si>
  <si>
    <t>1 Demographics</t>
  </si>
  <si>
    <t>String</t>
  </si>
  <si>
    <t>ROMPGender</t>
  </si>
  <si>
    <t>Drop-down</t>
  </si>
  <si>
    <t>ROMPDOB</t>
  </si>
  <si>
    <t>ROMPResidence</t>
  </si>
  <si>
    <t>ROMPResidenceOther</t>
  </si>
  <si>
    <t>ROMPCitizen</t>
  </si>
  <si>
    <t>ROMPResidency</t>
  </si>
  <si>
    <t>ROMPVisa</t>
  </si>
  <si>
    <t>Numeric</t>
  </si>
  <si>
    <t>UnderGradYear</t>
  </si>
  <si>
    <t>2 Professional</t>
  </si>
  <si>
    <t>UnderGradLocation</t>
  </si>
  <si>
    <t>UnderGradLocationOther</t>
  </si>
  <si>
    <t>ProfessionalStatus</t>
  </si>
  <si>
    <t>ProfessionalStatusOther</t>
  </si>
  <si>
    <t>CertifyROMPYear</t>
  </si>
  <si>
    <t>CertifyROMPLocation</t>
  </si>
  <si>
    <t>CertifyROMPLocationOther</t>
  </si>
  <si>
    <t>OverseasExpYears</t>
  </si>
  <si>
    <t>WorkPlansAusNZ</t>
  </si>
  <si>
    <t>WorkPlansAusNZOther</t>
  </si>
  <si>
    <t>EarlyProfStatus</t>
  </si>
  <si>
    <t>EarlyProfStatusOther</t>
  </si>
  <si>
    <t>Retired</t>
  </si>
  <si>
    <t>RetiredAge</t>
  </si>
  <si>
    <t>RetiredEarly</t>
  </si>
  <si>
    <t>RetiredEarlyReason</t>
  </si>
  <si>
    <t>RetiredEarlyReasonOther</t>
  </si>
  <si>
    <t>RetiredClinical</t>
  </si>
  <si>
    <t>PublicPracticeNumber</t>
  </si>
  <si>
    <t>ExpectedLeave</t>
  </si>
  <si>
    <t>ActualEBRThours</t>
  </si>
  <si>
    <t>ActualComplexTechHours</t>
  </si>
  <si>
    <t>ActualBrachyHours</t>
  </si>
  <si>
    <t>ActualEquipmentQAHours</t>
  </si>
  <si>
    <t>ActualTotalHours</t>
  </si>
  <si>
    <t>Calculation</t>
  </si>
  <si>
    <t>PrivateHours</t>
  </si>
  <si>
    <t>PublicHours</t>
  </si>
  <si>
    <t>UniversityHours</t>
  </si>
  <si>
    <t>TotalHours</t>
  </si>
  <si>
    <t>DesiredEBRThours</t>
  </si>
  <si>
    <t>DesiredComplexTechHours</t>
  </si>
  <si>
    <t>DesiredBrachyHours</t>
  </si>
  <si>
    <t>DesiredEquipmentQAHours</t>
  </si>
  <si>
    <t>DesiredTotalHours</t>
  </si>
  <si>
    <t>DesiredOtherTypes</t>
  </si>
  <si>
    <t>YearNoChange</t>
  </si>
  <si>
    <t>27.1.1</t>
  </si>
  <si>
    <t>Tick Box</t>
  </si>
  <si>
    <t>YearIncreaseHours</t>
  </si>
  <si>
    <t>27.2.1</t>
  </si>
  <si>
    <t>YearIncreaseHoursNum</t>
  </si>
  <si>
    <t>YearDecreaseHours</t>
  </si>
  <si>
    <t>27.3.1</t>
  </si>
  <si>
    <t>YearDecreaseHoursNum</t>
  </si>
  <si>
    <t>YearBreak</t>
  </si>
  <si>
    <t>27.4.1</t>
  </si>
  <si>
    <t>YearBreakWeeks</t>
  </si>
  <si>
    <t>YearChangeCareer</t>
  </si>
  <si>
    <t>27.5.1</t>
  </si>
  <si>
    <t>YearRetire</t>
  </si>
  <si>
    <t>27.6.1</t>
  </si>
  <si>
    <t>YearOther</t>
  </si>
  <si>
    <t>27.7.1</t>
  </si>
  <si>
    <t>YearOtherReason</t>
  </si>
  <si>
    <t>YearNoLocationChange</t>
  </si>
  <si>
    <t>28.1.1</t>
  </si>
  <si>
    <t>YearMoveNonMetro</t>
  </si>
  <si>
    <t>28.2.1</t>
  </si>
  <si>
    <t>YearMoveMetro</t>
  </si>
  <si>
    <t>28.3.1</t>
  </si>
  <si>
    <t>YearOnlyPublic</t>
  </si>
  <si>
    <t>28.4.1</t>
  </si>
  <si>
    <t>YearOnlyPrivate</t>
  </si>
  <si>
    <t>28.5.1</t>
  </si>
  <si>
    <t>YearPrivatePublic</t>
  </si>
  <si>
    <t>28.6.1</t>
  </si>
  <si>
    <t>YearLocationOther</t>
  </si>
  <si>
    <t>28.7.1</t>
  </si>
  <si>
    <t>YearLocationOtherReason</t>
  </si>
  <si>
    <t>FiveNoChange</t>
  </si>
  <si>
    <t>29.1.1</t>
  </si>
  <si>
    <t>FiveIncreaseHours</t>
  </si>
  <si>
    <t>29.2.1</t>
  </si>
  <si>
    <t>FiveIncreaseHoursNum</t>
  </si>
  <si>
    <t>FiveDecreaseHours</t>
  </si>
  <si>
    <t>29.3.1</t>
  </si>
  <si>
    <t>FiveDecreaseHoursNum</t>
  </si>
  <si>
    <t>FiveBreak</t>
  </si>
  <si>
    <t>29.4.1</t>
  </si>
  <si>
    <t>FiveBreakWeeks</t>
  </si>
  <si>
    <t>FiveChangeCareer</t>
  </si>
  <si>
    <t>29.5.1</t>
  </si>
  <si>
    <t>FiveRetire</t>
  </si>
  <si>
    <t>29.6.1</t>
  </si>
  <si>
    <t>FiveOther</t>
  </si>
  <si>
    <t>29.7.1</t>
  </si>
  <si>
    <t>FiveOtherReason</t>
  </si>
  <si>
    <t>FiveNoLocationChange</t>
  </si>
  <si>
    <t>FiveMoveNonMetro</t>
  </si>
  <si>
    <t>FiveMoveMetro</t>
  </si>
  <si>
    <t>FiveOnlyPublic</t>
  </si>
  <si>
    <t>FiveOnlyPrivate</t>
  </si>
  <si>
    <t>FivePrivatePublic</t>
  </si>
  <si>
    <t>FiveLocationOther</t>
  </si>
  <si>
    <t>FiveLocationOtherReason</t>
  </si>
  <si>
    <t>Your time is sincerely appreciated.</t>
  </si>
  <si>
    <t>What year did you complete your undergraduate degree? (select from dropdown)</t>
  </si>
  <si>
    <t>The Project will:</t>
  </si>
  <si>
    <t>Provide a workforce snapshot (via survey)</t>
  </si>
  <si>
    <t>Publish a ROMP workforce modelling tool (applicable at site and system level)</t>
  </si>
  <si>
    <t>Kind regards</t>
  </si>
  <si>
    <t>This Survey is a vital part of the project’s data collection process and will inform the workforce snapshot.  Venndelta has developed the Survey in consultation with the ACPSEM to obtain information about the current workforce, working patterns and future workforce intentions.  This Survey asks you to provide some personal information; we can assure your data will be dealt with in the strictest confidence by Venndelta and the ACPSEM, the survey analysis will be reported in aggregate form only.</t>
  </si>
  <si>
    <t>In which country did you (or will you) begin your work as a Radiation Oncology Medical Physicist? (select from dropdown)</t>
  </si>
  <si>
    <t>ACPSEM is very keen to understand the ROMP workforce needs now and into the future.  Therefore, we urge you to take the time required to complete each section of the Survey, as it is only by having accurate information on the current workforce that Venndelta can develop reliable workforce planning models. If you have ROMP colleagues that are not registered or members of the ACPSEM, we also encourage you to forward this Survey on to them for their completion.</t>
  </si>
  <si>
    <t>The Australasian College of Physical Scientists and Engineers in Medicine (ACPSEM) has, at the direction of the working group, engaged Venndelta Pty Ltd to undertake long-awaited ROMP Workforce Modelling Project examining the ROMP workforce in Australia and New Zealand.</t>
  </si>
  <si>
    <t>TEAP Registrar</t>
  </si>
  <si>
    <t>ROMP on the ACPSEM Register</t>
  </si>
  <si>
    <t>Certified ROMP but not the ACPSEM Register</t>
  </si>
  <si>
    <t>China</t>
  </si>
  <si>
    <t>Pakistan</t>
  </si>
  <si>
    <t>Iran</t>
  </si>
  <si>
    <t>3 Retired</t>
  </si>
  <si>
    <t>4 Practice Details</t>
  </si>
  <si>
    <t>5 Future</t>
  </si>
  <si>
    <t>ACPSEM</t>
  </si>
  <si>
    <t>RANZCR</t>
  </si>
  <si>
    <t>ACPSEMHours</t>
  </si>
  <si>
    <t>RANZCRHours</t>
  </si>
  <si>
    <t>Academic and Research</t>
  </si>
  <si>
    <t>ActualAcadHours</t>
  </si>
  <si>
    <t>ActualSupervisionHours</t>
  </si>
  <si>
    <t>ActualGovHours</t>
  </si>
  <si>
    <t>ActualOtherHours</t>
  </si>
  <si>
    <t>OtherSettingHours</t>
  </si>
  <si>
    <t>OthersSettingTypes</t>
  </si>
  <si>
    <t>ActualOtherTypes</t>
  </si>
  <si>
    <t>DesiredAcadHours</t>
  </si>
  <si>
    <t>DesiredSupervisionHours</t>
  </si>
  <si>
    <t>DesiredGovHours</t>
  </si>
  <si>
    <t>DesiredOtherHours</t>
  </si>
  <si>
    <t>6 - An Academic Medical Physicist</t>
  </si>
  <si>
    <t>7 - Mixture of academic and clincial (public)</t>
  </si>
  <si>
    <t>8 - Mixture of academic and clincial (private)</t>
  </si>
  <si>
    <t>9 - Mixture of academic and clincial (public &amp; private)</t>
  </si>
  <si>
    <t>TEAP Supervision (examinator, assessor and coordinator)</t>
  </si>
  <si>
    <t>Governance of the profession (audit, accreditation, committee membership)</t>
  </si>
  <si>
    <t>Take up a university appointment</t>
  </si>
  <si>
    <t>YearUni</t>
  </si>
  <si>
    <t>28.8.1</t>
  </si>
  <si>
    <t>FiveUni</t>
  </si>
  <si>
    <r>
      <t xml:space="preserve">What changes, if any, do you anticipate in your working arrangement as a ROMP over the next </t>
    </r>
    <r>
      <rPr>
        <b/>
        <u/>
        <sz val="12"/>
        <color theme="1"/>
        <rFont val="Calibri"/>
        <family val="2"/>
        <scheme val="minor"/>
      </rPr>
      <t>12 months</t>
    </r>
    <r>
      <rPr>
        <b/>
        <sz val="12"/>
        <color theme="1"/>
        <rFont val="Calibri"/>
        <family val="2"/>
        <scheme val="minor"/>
      </rPr>
      <t>?</t>
    </r>
  </si>
  <si>
    <r>
      <t xml:space="preserve">What changes, if any, do you anticipate in your working location/employment over the next </t>
    </r>
    <r>
      <rPr>
        <b/>
        <u/>
        <sz val="12"/>
        <color theme="1"/>
        <rFont val="Calibri"/>
        <family val="2"/>
        <scheme val="minor"/>
      </rPr>
      <t>12 months</t>
    </r>
    <r>
      <rPr>
        <b/>
        <sz val="12"/>
        <color theme="1"/>
        <rFont val="Calibri"/>
        <family val="2"/>
        <scheme val="minor"/>
      </rPr>
      <t>?</t>
    </r>
  </si>
  <si>
    <r>
      <t>What changes, if any, do you anticipate in your working arrangement as a ROMP over the next</t>
    </r>
    <r>
      <rPr>
        <b/>
        <u/>
        <sz val="12"/>
        <color theme="1"/>
        <rFont val="Calibri"/>
        <family val="2"/>
        <scheme val="minor"/>
      </rPr>
      <t xml:space="preserve"> 5 years</t>
    </r>
    <r>
      <rPr>
        <b/>
        <sz val="12"/>
        <color theme="1"/>
        <rFont val="Calibri"/>
        <family val="2"/>
        <scheme val="minor"/>
      </rPr>
      <t>?</t>
    </r>
  </si>
  <si>
    <r>
      <t xml:space="preserve">What changes, if any, do you anticipate in your working location/employment over the next </t>
    </r>
    <r>
      <rPr>
        <b/>
        <u/>
        <sz val="12"/>
        <color theme="1"/>
        <rFont val="Calibri"/>
        <family val="2"/>
        <scheme val="minor"/>
      </rPr>
      <t>5 years</t>
    </r>
    <r>
      <rPr>
        <b/>
        <sz val="12"/>
        <color theme="1"/>
        <rFont val="Calibri"/>
        <family val="2"/>
        <scheme val="minor"/>
      </rPr>
      <t>?</t>
    </r>
  </si>
  <si>
    <t>8th February 2021</t>
  </si>
  <si>
    <t>23.9.1</t>
  </si>
  <si>
    <t>23.9.2</t>
  </si>
  <si>
    <t>24.7.1</t>
  </si>
  <si>
    <t>24.7.2</t>
  </si>
  <si>
    <t>25.9.2</t>
  </si>
  <si>
    <t>25.9.1</t>
  </si>
  <si>
    <t>26.10.1</t>
  </si>
  <si>
    <t>26.10.2</t>
  </si>
  <si>
    <t>27.8.1</t>
  </si>
  <si>
    <t>27.8.2</t>
  </si>
  <si>
    <t>23.1.1</t>
  </si>
  <si>
    <t>28.10.1</t>
  </si>
  <si>
    <t>28.10.2</t>
  </si>
  <si>
    <t>29.8.1</t>
  </si>
  <si>
    <t>29.8.2</t>
  </si>
  <si>
    <t>23.2.1</t>
  </si>
  <si>
    <t>23.3.1</t>
  </si>
  <si>
    <t>23.4.1</t>
  </si>
  <si>
    <t>23.5.1</t>
  </si>
  <si>
    <t>23.6.1</t>
  </si>
  <si>
    <t>23.7.1</t>
  </si>
  <si>
    <t>23.8.1</t>
  </si>
  <si>
    <t>24.1.1</t>
  </si>
  <si>
    <t>24.2.1</t>
  </si>
  <si>
    <t>24.3.1</t>
  </si>
  <si>
    <t>24.4.1</t>
  </si>
  <si>
    <t>24.5.1</t>
  </si>
  <si>
    <t>24.6.1</t>
  </si>
  <si>
    <t>25.1.1</t>
  </si>
  <si>
    <t>25.2.1</t>
  </si>
  <si>
    <t>25.3.1</t>
  </si>
  <si>
    <t>25.4.1</t>
  </si>
  <si>
    <t>25.5.1</t>
  </si>
  <si>
    <t>25.6.1</t>
  </si>
  <si>
    <t>25.7.1</t>
  </si>
  <si>
    <t>25.8.1</t>
  </si>
  <si>
    <t>26.1.1</t>
  </si>
  <si>
    <t>26.2.1</t>
  </si>
  <si>
    <t>26.3.1</t>
  </si>
  <si>
    <t>26.4.1</t>
  </si>
  <si>
    <t>26.5.1</t>
  </si>
  <si>
    <t>26.6.1</t>
  </si>
  <si>
    <t>26.7.1</t>
  </si>
  <si>
    <t>26.8.1</t>
  </si>
  <si>
    <t>26.9.1</t>
  </si>
  <si>
    <t>28.9.1</t>
  </si>
  <si>
    <t>Please complete the questions in the order that they appear to receive the correct question prompts</t>
  </si>
  <si>
    <r>
      <t xml:space="preserve">Once completed, please email to </t>
    </r>
    <r>
      <rPr>
        <b/>
        <sz val="11"/>
        <color theme="1"/>
        <rFont val="Calibri"/>
        <family val="2"/>
        <scheme val="minor"/>
      </rPr>
      <t xml:space="preserve">ROMPWorkforce@acpsem.org.au </t>
    </r>
    <r>
      <rPr>
        <sz val="12"/>
        <color theme="1"/>
        <rFont val="Calibri"/>
        <family val="2"/>
        <scheme val="minor"/>
      </rPr>
      <t>by 26th February 2021</t>
    </r>
  </si>
  <si>
    <t>Section 5: Future Work Arrangements</t>
  </si>
  <si>
    <t>Section 4: Current Working Arrangements</t>
  </si>
  <si>
    <t>Section 3: Retirement Status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</si>
</sst>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
    <numFmt numFmtId="165" formatCode="0.0"/>
  </numFmts>
  <fonts count="27"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0"/>
      <name val="Calibri"/>
      <family val="2"/>
      <scheme val="minor"/>
    </font>
    <font>
      <sz val="12"/>
      <color rgb="FFFF0000"/>
      <name val="Calibri"/>
      <family val="2"/>
      <scheme val="minor"/>
    </font>
    <font>
      <b/>
      <sz val="12"/>
      <color theme="1"/>
      <name val="Calibri"/>
      <family val="2"/>
      <scheme val="minor"/>
    </font>
    <font>
      <sz val="16"/>
      <color theme="0"/>
      <name val="Calibri"/>
      <family val="2"/>
      <scheme val="minor"/>
    </font>
    <font>
      <b/>
      <sz val="12"/>
      <color rgb="FFFF0000"/>
      <name val="Calibri"/>
      <family val="2"/>
      <scheme val="minor"/>
    </font>
    <font>
      <b/>
      <i/>
      <sz val="12"/>
      <color theme="1"/>
      <name val="Calibri"/>
      <family val="2"/>
      <scheme val="minor"/>
    </font>
    <font>
      <i/>
      <sz val="12"/>
      <color theme="1"/>
      <name val="Calibri"/>
      <family val="2"/>
      <scheme val="minor"/>
    </font>
    <font>
      <i/>
      <sz val="11"/>
      <color theme="1"/>
      <name val="Calibri"/>
      <family val="2"/>
      <scheme val="minor"/>
    </font>
    <font>
      <sz val="12"/>
      <color theme="4" tint="0.59999389629810485"/>
      <name val="Calibri"/>
      <family val="2"/>
      <scheme val="minor"/>
    </font>
    <font>
      <b/>
      <sz val="12"/>
      <color rgb="FF0070C0"/>
      <name val="Calibri"/>
      <family val="2"/>
      <scheme val="minor"/>
    </font>
    <font>
      <sz val="12"/>
      <color rgb="FF0070C0"/>
      <name val="Calibri"/>
      <family val="2"/>
      <scheme val="minor"/>
    </font>
    <font>
      <sz val="12"/>
      <color rgb="FF000000"/>
      <name val="Calibri"/>
      <family val="2"/>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2"/>
      <color theme="0"/>
      <name val="Calibri"/>
      <family val="2"/>
      <scheme val="minor"/>
    </font>
    <font>
      <sz val="12"/>
      <color theme="4" tint="0.79998168889431442"/>
      <name val="Calibri"/>
      <family val="2"/>
      <scheme val="minor"/>
    </font>
    <font>
      <b/>
      <u/>
      <sz val="12"/>
      <color theme="1"/>
      <name val="Calibri"/>
      <family val="2"/>
      <scheme val="minor"/>
    </font>
  </fonts>
  <fills count="10">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theme="4" tint="0.79998168889431442"/>
        <bgColor indexed="64"/>
      </patternFill>
    </fill>
    <fill>
      <patternFill patternType="solid">
        <fgColor theme="1"/>
        <bgColor indexed="64"/>
      </patternFill>
    </fill>
    <fill>
      <patternFill patternType="solid">
        <fgColor theme="5" tint="0.79998168889431442"/>
        <bgColor indexed="64"/>
      </patternFill>
    </fill>
    <fill>
      <patternFill patternType="solid">
        <fgColor theme="4" tint="-0.499984740745262"/>
        <bgColor indexed="64"/>
      </patternFill>
    </fill>
    <fill>
      <patternFill patternType="solid">
        <fgColor theme="8" tint="0.79998168889431442"/>
        <bgColor indexed="64"/>
      </patternFill>
    </fill>
    <fill>
      <patternFill patternType="solid">
        <fgColor rgb="FF00B0F0"/>
        <bgColor indexed="64"/>
      </patternFill>
    </fill>
  </fills>
  <borders count="1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3">
    <xf numFmtId="0" fontId="0" fillId="0" borderId="0"/>
    <xf numFmtId="0" fontId="20" fillId="0" borderId="0"/>
    <xf numFmtId="0" fontId="7" fillId="0" borderId="0"/>
  </cellStyleXfs>
  <cellXfs count="123">
    <xf numFmtId="0" fontId="0" fillId="0" borderId="0" xfId="0"/>
    <xf numFmtId="0" fontId="10" fillId="0" borderId="0" xfId="0" applyFont="1"/>
    <xf numFmtId="0" fontId="10" fillId="3" borderId="0" xfId="0" applyFont="1" applyFill="1"/>
    <xf numFmtId="0" fontId="10" fillId="0" borderId="0" xfId="0" applyFont="1" applyBorder="1" applyAlignment="1"/>
    <xf numFmtId="0" fontId="12" fillId="0" borderId="0" xfId="0" applyFont="1"/>
    <xf numFmtId="164" fontId="0" fillId="0" borderId="0" xfId="0" applyNumberFormat="1" applyAlignment="1">
      <alignment horizontal="left"/>
    </xf>
    <xf numFmtId="164" fontId="0" fillId="0" borderId="0" xfId="0" applyNumberFormat="1" applyAlignment="1">
      <alignment horizontal="left" vertical="center"/>
    </xf>
    <xf numFmtId="0" fontId="0" fillId="0" borderId="0" xfId="0" applyFont="1" applyBorder="1" applyAlignment="1"/>
    <xf numFmtId="0" fontId="12" fillId="0" borderId="0" xfId="0" quotePrefix="1" applyFont="1"/>
    <xf numFmtId="0" fontId="9" fillId="0" borderId="0" xfId="0" applyFont="1" applyAlignment="1">
      <alignment horizontal="right"/>
    </xf>
    <xf numFmtId="0" fontId="10" fillId="3" borderId="0" xfId="0" applyFont="1" applyFill="1" applyBorder="1" applyAlignment="1"/>
    <xf numFmtId="0" fontId="0" fillId="3" borderId="0" xfId="0" applyFill="1"/>
    <xf numFmtId="0" fontId="0" fillId="3" borderId="0" xfId="0" applyFill="1" applyBorder="1"/>
    <xf numFmtId="0" fontId="14" fillId="0" borderId="0" xfId="0" applyFont="1" applyBorder="1" applyAlignment="1"/>
    <xf numFmtId="0" fontId="0" fillId="0" borderId="0" xfId="0" applyFont="1" applyFill="1" applyBorder="1" applyAlignment="1"/>
    <xf numFmtId="165" fontId="0" fillId="3" borderId="0" xfId="0" applyNumberFormat="1" applyFont="1" applyFill="1" applyBorder="1" applyAlignment="1"/>
    <xf numFmtId="0" fontId="15" fillId="0" borderId="0" xfId="0" applyFont="1" applyBorder="1" applyAlignment="1">
      <alignment horizontal="center"/>
    </xf>
    <xf numFmtId="0" fontId="0" fillId="0" borderId="0" xfId="0" applyFont="1" applyBorder="1" applyAlignment="1">
      <alignment vertical="top"/>
    </xf>
    <xf numFmtId="165" fontId="0" fillId="3" borderId="5" xfId="0" applyNumberFormat="1" applyFont="1" applyFill="1" applyBorder="1" applyAlignment="1"/>
    <xf numFmtId="0" fontId="16" fillId="0" borderId="0" xfId="0" applyFont="1"/>
    <xf numFmtId="164" fontId="0" fillId="3" borderId="0" xfId="0" applyNumberFormat="1" applyFill="1" applyAlignment="1">
      <alignment horizontal="left"/>
    </xf>
    <xf numFmtId="0" fontId="14" fillId="3" borderId="0" xfId="0" applyFont="1" applyFill="1" applyBorder="1" applyAlignment="1"/>
    <xf numFmtId="0" fontId="17" fillId="0" borderId="0" xfId="0" applyFont="1"/>
    <xf numFmtId="164" fontId="0" fillId="3" borderId="0" xfId="0" applyNumberFormat="1" applyFill="1" applyBorder="1" applyAlignment="1">
      <alignment horizontal="left"/>
    </xf>
    <xf numFmtId="0" fontId="10" fillId="3" borderId="0" xfId="0" applyFont="1" applyFill="1" applyBorder="1"/>
    <xf numFmtId="0" fontId="18" fillId="0" borderId="0" xfId="0" applyFont="1"/>
    <xf numFmtId="0" fontId="20" fillId="0" borderId="0" xfId="1"/>
    <xf numFmtId="0" fontId="21" fillId="0" borderId="0" xfId="1" applyFont="1"/>
    <xf numFmtId="0" fontId="20" fillId="0" borderId="0" xfId="1" applyAlignment="1">
      <alignment horizontal="left" wrapText="1"/>
    </xf>
    <xf numFmtId="0" fontId="23" fillId="7" borderId="6" xfId="2" applyFont="1" applyFill="1" applyBorder="1" applyAlignment="1">
      <alignment vertical="center"/>
    </xf>
    <xf numFmtId="0" fontId="23" fillId="7" borderId="6" xfId="2" applyFont="1" applyFill="1" applyBorder="1" applyAlignment="1">
      <alignment horizontal="center" vertical="center"/>
    </xf>
    <xf numFmtId="0" fontId="7" fillId="0" borderId="0" xfId="2"/>
    <xf numFmtId="0" fontId="7" fillId="0" borderId="6" xfId="2" applyBorder="1" applyAlignment="1">
      <alignment vertical="center"/>
    </xf>
    <xf numFmtId="0" fontId="7" fillId="0" borderId="6" xfId="2" applyBorder="1" applyAlignment="1">
      <alignment horizontal="center" vertical="center"/>
    </xf>
    <xf numFmtId="0" fontId="7" fillId="0" borderId="6" xfId="2" applyBorder="1" applyAlignment="1">
      <alignment horizontal="left" vertical="center"/>
    </xf>
    <xf numFmtId="0" fontId="7" fillId="8" borderId="7" xfId="2" applyFill="1" applyBorder="1" applyAlignment="1">
      <alignment vertical="center"/>
    </xf>
    <xf numFmtId="0" fontId="7" fillId="8" borderId="7" xfId="2" applyFill="1" applyBorder="1" applyAlignment="1">
      <alignment horizontal="center" vertical="center"/>
    </xf>
    <xf numFmtId="0" fontId="7" fillId="8" borderId="7" xfId="2" applyFill="1" applyBorder="1" applyAlignment="1">
      <alignment horizontal="left" vertical="center"/>
    </xf>
    <xf numFmtId="0" fontId="7" fillId="0" borderId="7" xfId="2" applyBorder="1" applyAlignment="1">
      <alignment vertical="center"/>
    </xf>
    <xf numFmtId="0" fontId="7" fillId="0" borderId="7" xfId="2" applyBorder="1" applyAlignment="1">
      <alignment horizontal="center" vertical="center"/>
    </xf>
    <xf numFmtId="0" fontId="7" fillId="0" borderId="7" xfId="2" applyBorder="1" applyAlignment="1">
      <alignment horizontal="left" vertical="center"/>
    </xf>
    <xf numFmtId="0" fontId="7" fillId="8" borderId="8" xfId="2" applyFill="1" applyBorder="1" applyAlignment="1">
      <alignment vertical="center"/>
    </xf>
    <xf numFmtId="0" fontId="7" fillId="8" borderId="8" xfId="2" applyFill="1" applyBorder="1" applyAlignment="1">
      <alignment horizontal="center" vertical="center"/>
    </xf>
    <xf numFmtId="0" fontId="7" fillId="8" borderId="8" xfId="2" applyFill="1" applyBorder="1" applyAlignment="1">
      <alignment horizontal="left" vertical="center"/>
    </xf>
    <xf numFmtId="0" fontId="7" fillId="0" borderId="8" xfId="2" applyBorder="1" applyAlignment="1">
      <alignment vertical="center"/>
    </xf>
    <xf numFmtId="0" fontId="7" fillId="0" borderId="8" xfId="2" applyBorder="1" applyAlignment="1">
      <alignment horizontal="center" vertical="center"/>
    </xf>
    <xf numFmtId="0" fontId="7" fillId="0" borderId="8" xfId="2" applyBorder="1" applyAlignment="1">
      <alignment horizontal="left" vertical="center"/>
    </xf>
    <xf numFmtId="0" fontId="7" fillId="8" borderId="6" xfId="2" applyFill="1" applyBorder="1" applyAlignment="1">
      <alignment vertical="center"/>
    </xf>
    <xf numFmtId="0" fontId="7" fillId="8" borderId="6" xfId="2" applyFill="1" applyBorder="1" applyAlignment="1">
      <alignment horizontal="center" vertical="center"/>
    </xf>
    <xf numFmtId="0" fontId="7" fillId="8" borderId="6" xfId="2" applyFill="1" applyBorder="1" applyAlignment="1">
      <alignment horizontal="left" vertical="center"/>
    </xf>
    <xf numFmtId="0" fontId="7" fillId="0" borderId="6" xfId="2" applyBorder="1"/>
    <xf numFmtId="0" fontId="7" fillId="0" borderId="6" xfId="2" applyBorder="1" applyAlignment="1">
      <alignment horizontal="center"/>
    </xf>
    <xf numFmtId="0" fontId="7" fillId="0" borderId="6" xfId="2" applyBorder="1" applyAlignment="1">
      <alignment horizontal="left"/>
    </xf>
    <xf numFmtId="0" fontId="7" fillId="0" borderId="7" xfId="2" applyBorder="1"/>
    <xf numFmtId="0" fontId="7" fillId="0" borderId="7" xfId="2" applyBorder="1" applyAlignment="1">
      <alignment horizontal="center"/>
    </xf>
    <xf numFmtId="0" fontId="7" fillId="0" borderId="7" xfId="2" applyBorder="1" applyAlignment="1">
      <alignment horizontal="left"/>
    </xf>
    <xf numFmtId="0" fontId="7" fillId="0" borderId="9" xfId="2" applyBorder="1"/>
    <xf numFmtId="0" fontId="7" fillId="0" borderId="8" xfId="2" applyBorder="1" applyAlignment="1">
      <alignment horizontal="center"/>
    </xf>
    <xf numFmtId="0" fontId="7" fillId="0" borderId="8" xfId="2" applyBorder="1" applyAlignment="1">
      <alignment horizontal="left"/>
    </xf>
    <xf numFmtId="0" fontId="7" fillId="8" borderId="0" xfId="2" applyFill="1"/>
    <xf numFmtId="0" fontId="7" fillId="8" borderId="7" xfId="2" applyFill="1" applyBorder="1" applyAlignment="1">
      <alignment horizontal="center"/>
    </xf>
    <xf numFmtId="0" fontId="7" fillId="8" borderId="7" xfId="2" applyFill="1" applyBorder="1" applyAlignment="1">
      <alignment horizontal="left"/>
    </xf>
    <xf numFmtId="0" fontId="7" fillId="8" borderId="9" xfId="2" applyFill="1" applyBorder="1"/>
    <xf numFmtId="0" fontId="7" fillId="8" borderId="8" xfId="2" applyFill="1" applyBorder="1" applyAlignment="1">
      <alignment horizontal="center"/>
    </xf>
    <xf numFmtId="0" fontId="7" fillId="8" borderId="8" xfId="2" applyFill="1" applyBorder="1" applyAlignment="1">
      <alignment horizontal="left"/>
    </xf>
    <xf numFmtId="0" fontId="7" fillId="0" borderId="10" xfId="2" applyBorder="1" applyAlignment="1">
      <alignment vertical="center"/>
    </xf>
    <xf numFmtId="0" fontId="7" fillId="0" borderId="11" xfId="2" applyBorder="1"/>
    <xf numFmtId="0" fontId="7" fillId="0" borderId="10" xfId="2" applyBorder="1" applyAlignment="1">
      <alignment horizontal="center"/>
    </xf>
    <xf numFmtId="0" fontId="7" fillId="0" borderId="11" xfId="2" applyBorder="1" applyAlignment="1">
      <alignment horizontal="center"/>
    </xf>
    <xf numFmtId="0" fontId="7" fillId="0" borderId="12" xfId="2" applyBorder="1"/>
    <xf numFmtId="0" fontId="7" fillId="0" borderId="0" xfId="1" applyFont="1"/>
    <xf numFmtId="0" fontId="24" fillId="0" borderId="0" xfId="0" applyFont="1"/>
    <xf numFmtId="0" fontId="10" fillId="0" borderId="2" xfId="0" applyFont="1" applyBorder="1" applyAlignment="1" applyProtection="1">
      <protection locked="0"/>
    </xf>
    <xf numFmtId="0" fontId="0" fillId="3" borderId="2" xfId="0" applyFont="1" applyFill="1" applyBorder="1" applyAlignment="1" applyProtection="1">
      <protection locked="0"/>
    </xf>
    <xf numFmtId="165" fontId="0" fillId="0" borderId="2" xfId="0" applyNumberFormat="1" applyFont="1" applyBorder="1" applyAlignment="1" applyProtection="1">
      <protection locked="0"/>
    </xf>
    <xf numFmtId="165" fontId="0" fillId="3" borderId="4" xfId="0" applyNumberFormat="1" applyFont="1" applyFill="1" applyBorder="1" applyAlignment="1" applyProtection="1">
      <protection locked="0"/>
    </xf>
    <xf numFmtId="0" fontId="10" fillId="3" borderId="2" xfId="0" applyFont="1" applyFill="1" applyBorder="1" applyAlignment="1" applyProtection="1">
      <protection locked="0"/>
    </xf>
    <xf numFmtId="165" fontId="25" fillId="4" borderId="2" xfId="0" applyNumberFormat="1" applyFont="1" applyFill="1" applyBorder="1" applyAlignment="1" applyProtection="1">
      <protection locked="0"/>
    </xf>
    <xf numFmtId="165" fontId="8" fillId="5" borderId="2" xfId="0" applyNumberFormat="1" applyFont="1" applyFill="1" applyBorder="1" applyAlignment="1" applyProtection="1"/>
    <xf numFmtId="0" fontId="4" fillId="0" borderId="7" xfId="2" applyFont="1" applyBorder="1" applyAlignment="1">
      <alignment horizontal="center" vertical="center"/>
    </xf>
    <xf numFmtId="0" fontId="4" fillId="8" borderId="7" xfId="2" applyFont="1" applyFill="1" applyBorder="1" applyAlignment="1">
      <alignment horizontal="center" vertical="center"/>
    </xf>
    <xf numFmtId="0" fontId="4" fillId="0" borderId="8" xfId="2" applyFont="1" applyBorder="1" applyAlignment="1">
      <alignment horizontal="center" vertical="center"/>
    </xf>
    <xf numFmtId="0" fontId="4" fillId="0" borderId="7" xfId="2" applyFont="1" applyBorder="1" applyAlignment="1">
      <alignment vertical="center"/>
    </xf>
    <xf numFmtId="0" fontId="4" fillId="8" borderId="7" xfId="2" applyFont="1" applyFill="1" applyBorder="1" applyAlignment="1">
      <alignment vertical="center"/>
    </xf>
    <xf numFmtId="0" fontId="4" fillId="8" borderId="7" xfId="2" applyFont="1" applyFill="1" applyBorder="1" applyAlignment="1">
      <alignment horizontal="center"/>
    </xf>
    <xf numFmtId="0" fontId="0" fillId="0" borderId="0" xfId="0" applyAlignment="1">
      <alignment horizontal="left" vertical="center" wrapText="1"/>
    </xf>
    <xf numFmtId="0" fontId="3" fillId="0" borderId="0" xfId="1" applyFont="1"/>
    <xf numFmtId="0" fontId="2" fillId="0" borderId="7" xfId="2" applyFont="1" applyBorder="1" applyAlignment="1">
      <alignment horizontal="center" vertical="center"/>
    </xf>
    <xf numFmtId="0" fontId="2" fillId="8" borderId="7" xfId="2" applyFont="1" applyFill="1" applyBorder="1" applyAlignment="1">
      <alignment horizontal="center" vertical="center"/>
    </xf>
    <xf numFmtId="0" fontId="2" fillId="8" borderId="8" xfId="2" applyFont="1" applyFill="1" applyBorder="1" applyAlignment="1">
      <alignment horizontal="center" vertical="center"/>
    </xf>
    <xf numFmtId="0" fontId="2" fillId="0" borderId="7" xfId="2" quotePrefix="1" applyFont="1" applyBorder="1" applyAlignment="1">
      <alignment horizontal="center"/>
    </xf>
    <xf numFmtId="0" fontId="2" fillId="0" borderId="8" xfId="2" applyFont="1" applyBorder="1" applyAlignment="1">
      <alignment horizontal="center"/>
    </xf>
    <xf numFmtId="0" fontId="2" fillId="8" borderId="7" xfId="2" applyFont="1" applyFill="1" applyBorder="1" applyAlignment="1">
      <alignment horizontal="center"/>
    </xf>
    <xf numFmtId="0" fontId="2" fillId="8" borderId="8" xfId="2" applyFont="1" applyFill="1" applyBorder="1" applyAlignment="1">
      <alignment horizontal="center"/>
    </xf>
    <xf numFmtId="0" fontId="7" fillId="9" borderId="7" xfId="2" applyFill="1" applyBorder="1" applyAlignment="1">
      <alignment horizontal="left"/>
    </xf>
    <xf numFmtId="0" fontId="2" fillId="0" borderId="6" xfId="2" applyFont="1" applyBorder="1" applyAlignment="1">
      <alignment horizontal="center"/>
    </xf>
    <xf numFmtId="0" fontId="2" fillId="0" borderId="7" xfId="2" applyFont="1" applyBorder="1" applyAlignment="1">
      <alignment horizontal="center"/>
    </xf>
    <xf numFmtId="0" fontId="10" fillId="0" borderId="0" xfId="0" applyFont="1" applyAlignment="1">
      <alignment horizontal="left" vertical="center"/>
    </xf>
    <xf numFmtId="0" fontId="1" fillId="0" borderId="0" xfId="1" applyFont="1" applyAlignment="1">
      <alignment horizontal="left" wrapText="1"/>
    </xf>
    <xf numFmtId="0" fontId="20" fillId="0" borderId="0" xfId="1" applyAlignment="1">
      <alignment horizontal="left" wrapText="1"/>
    </xf>
    <xf numFmtId="0" fontId="4" fillId="0" borderId="0" xfId="1" applyFont="1" applyAlignment="1">
      <alignment horizontal="left" wrapText="1"/>
    </xf>
    <xf numFmtId="0" fontId="6" fillId="0" borderId="0" xfId="1" applyFont="1" applyAlignment="1">
      <alignment horizontal="left" wrapText="1"/>
    </xf>
    <xf numFmtId="0" fontId="5" fillId="0" borderId="0" xfId="1" applyFont="1" applyAlignment="1">
      <alignment horizontal="left" wrapText="1"/>
    </xf>
    <xf numFmtId="0" fontId="22" fillId="0" borderId="0" xfId="1" applyFont="1" applyAlignment="1">
      <alignment horizontal="center" wrapText="1"/>
    </xf>
    <xf numFmtId="0" fontId="21" fillId="6" borderId="0" xfId="1" applyFont="1" applyFill="1" applyAlignment="1">
      <alignment horizontal="left" wrapText="1"/>
    </xf>
    <xf numFmtId="0" fontId="10" fillId="0" borderId="3" xfId="0" applyFont="1" applyBorder="1" applyAlignment="1" applyProtection="1">
      <alignment horizontal="left"/>
      <protection locked="0"/>
    </xf>
    <xf numFmtId="0" fontId="10" fillId="0" borderId="1" xfId="0" applyFont="1" applyBorder="1" applyAlignment="1" applyProtection="1">
      <alignment horizontal="left"/>
      <protection locked="0"/>
    </xf>
    <xf numFmtId="0" fontId="10" fillId="0" borderId="4" xfId="0" applyFont="1" applyBorder="1" applyAlignment="1" applyProtection="1">
      <alignment horizontal="left"/>
      <protection locked="0"/>
    </xf>
    <xf numFmtId="0" fontId="11" fillId="2" borderId="3" xfId="0" applyFont="1" applyFill="1" applyBorder="1" applyAlignment="1">
      <alignment horizontal="center"/>
    </xf>
    <xf numFmtId="0" fontId="11" fillId="2" borderId="1" xfId="0" applyFont="1" applyFill="1" applyBorder="1" applyAlignment="1">
      <alignment horizontal="center"/>
    </xf>
    <xf numFmtId="0" fontId="11" fillId="2" borderId="4" xfId="0" applyFont="1" applyFill="1" applyBorder="1" applyAlignment="1">
      <alignment horizontal="center"/>
    </xf>
    <xf numFmtId="0" fontId="0" fillId="0" borderId="0" xfId="0" applyAlignment="1">
      <alignment horizontal="left" vertical="center" wrapText="1"/>
    </xf>
    <xf numFmtId="0" fontId="10" fillId="3" borderId="0" xfId="0" applyFont="1" applyFill="1" applyAlignment="1">
      <alignment horizontal="left" wrapText="1"/>
    </xf>
    <xf numFmtId="0" fontId="0" fillId="0" borderId="3" xfId="0" applyFont="1" applyBorder="1" applyAlignment="1" applyProtection="1">
      <alignment wrapText="1"/>
      <protection locked="0"/>
    </xf>
    <xf numFmtId="0" fontId="0" fillId="0" borderId="1" xfId="0" applyBorder="1" applyAlignment="1" applyProtection="1">
      <alignment wrapText="1"/>
      <protection locked="0"/>
    </xf>
    <xf numFmtId="0" fontId="0" fillId="0" borderId="4" xfId="0" applyBorder="1" applyAlignment="1" applyProtection="1">
      <alignment wrapText="1"/>
      <protection locked="0"/>
    </xf>
    <xf numFmtId="0" fontId="0" fillId="0" borderId="3" xfId="0" applyFont="1" applyBorder="1" applyAlignment="1" applyProtection="1">
      <alignment horizontal="left"/>
      <protection locked="0"/>
    </xf>
    <xf numFmtId="0" fontId="0" fillId="0" borderId="1" xfId="0" applyFont="1" applyBorder="1" applyAlignment="1" applyProtection="1">
      <alignment horizontal="left"/>
      <protection locked="0"/>
    </xf>
    <xf numFmtId="0" fontId="0" fillId="0" borderId="4" xfId="0" applyFont="1" applyBorder="1" applyAlignment="1" applyProtection="1">
      <alignment horizontal="left"/>
      <protection locked="0"/>
    </xf>
    <xf numFmtId="0" fontId="10" fillId="3" borderId="0" xfId="0" applyFont="1" applyFill="1" applyBorder="1" applyAlignment="1">
      <alignment horizontal="left" wrapText="1"/>
    </xf>
    <xf numFmtId="0" fontId="0" fillId="0" borderId="3" xfId="0" applyFont="1" applyBorder="1" applyAlignment="1" applyProtection="1">
      <alignment vertical="top" wrapText="1"/>
      <protection locked="0"/>
    </xf>
    <xf numFmtId="0" fontId="0" fillId="0" borderId="1" xfId="0" applyFont="1" applyBorder="1" applyAlignment="1" applyProtection="1">
      <alignment vertical="top" wrapText="1"/>
      <protection locked="0"/>
    </xf>
    <xf numFmtId="0" fontId="0" fillId="0" borderId="4" xfId="0" applyFont="1" applyBorder="1" applyAlignment="1" applyProtection="1">
      <alignment vertical="top" wrapText="1"/>
      <protection locked="0"/>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H$6" lockText="1" noThreeD="1"/>
</file>

<file path=xl/ctrlProps/ctrlProp10.xml><?xml version="1.0" encoding="utf-8"?>
<formControlPr xmlns="http://schemas.microsoft.com/office/spreadsheetml/2009/9/main" objectType="CheckBox" fmlaLink="H21" lockText="1" noThreeD="1"/>
</file>

<file path=xl/ctrlProps/ctrlProp11.xml><?xml version="1.0" encoding="utf-8"?>
<formControlPr xmlns="http://schemas.microsoft.com/office/spreadsheetml/2009/9/main" objectType="CheckBox" fmlaLink="H22" lockText="1" noThreeD="1"/>
</file>

<file path=xl/ctrlProps/ctrlProp12.xml><?xml version="1.0" encoding="utf-8"?>
<formControlPr xmlns="http://schemas.microsoft.com/office/spreadsheetml/2009/9/main" objectType="CheckBox" fmlaLink="H23" lockText="1" noThreeD="1"/>
</file>

<file path=xl/ctrlProps/ctrlProp13.xml><?xml version="1.0" encoding="utf-8"?>
<formControlPr xmlns="http://schemas.microsoft.com/office/spreadsheetml/2009/9/main" objectType="CheckBox" fmlaLink="H24" lockText="1" noThreeD="1"/>
</file>

<file path=xl/ctrlProps/ctrlProp14.xml><?xml version="1.0" encoding="utf-8"?>
<formControlPr xmlns="http://schemas.microsoft.com/office/spreadsheetml/2009/9/main" objectType="CheckBox" fmlaLink="H26" lockText="1" noThreeD="1"/>
</file>

<file path=xl/ctrlProps/ctrlProp15.xml><?xml version="1.0" encoding="utf-8"?>
<formControlPr xmlns="http://schemas.microsoft.com/office/spreadsheetml/2009/9/main" objectType="CheckBox" fmlaLink="H33" lockText="1" noThreeD="1"/>
</file>

<file path=xl/ctrlProps/ctrlProp16.xml><?xml version="1.0" encoding="utf-8"?>
<formControlPr xmlns="http://schemas.microsoft.com/office/spreadsheetml/2009/9/main" objectType="CheckBox" fmlaLink="H34" lockText="1" noThreeD="1"/>
</file>

<file path=xl/ctrlProps/ctrlProp17.xml><?xml version="1.0" encoding="utf-8"?>
<formControlPr xmlns="http://schemas.microsoft.com/office/spreadsheetml/2009/9/main" objectType="CheckBox" fmlaLink="H35" lockText="1" noThreeD="1"/>
</file>

<file path=xl/ctrlProps/ctrlProp18.xml><?xml version="1.0" encoding="utf-8"?>
<formControlPr xmlns="http://schemas.microsoft.com/office/spreadsheetml/2009/9/main" objectType="CheckBox" fmlaLink="H36" lockText="1" noThreeD="1"/>
</file>

<file path=xl/ctrlProps/ctrlProp19.xml><?xml version="1.0" encoding="utf-8"?>
<formControlPr xmlns="http://schemas.microsoft.com/office/spreadsheetml/2009/9/main" objectType="CheckBox" fmlaLink="H37" lockText="1" noThreeD="1"/>
</file>

<file path=xl/ctrlProps/ctrlProp2.xml><?xml version="1.0" encoding="utf-8"?>
<formControlPr xmlns="http://schemas.microsoft.com/office/spreadsheetml/2009/9/main" objectType="CheckBox" fmlaLink="$H$7" lockText="1" noThreeD="1"/>
</file>

<file path=xl/ctrlProps/ctrlProp20.xml><?xml version="1.0" encoding="utf-8"?>
<formControlPr xmlns="http://schemas.microsoft.com/office/spreadsheetml/2009/9/main" objectType="CheckBox" fmlaLink="H38" lockText="1" noThreeD="1"/>
</file>

<file path=xl/ctrlProps/ctrlProp21.xml><?xml version="1.0" encoding="utf-8"?>
<formControlPr xmlns="http://schemas.microsoft.com/office/spreadsheetml/2009/9/main" objectType="CheckBox" fmlaLink="H39" lockText="1" noThreeD="1"/>
</file>

<file path=xl/ctrlProps/ctrlProp22.xml><?xml version="1.0" encoding="utf-8"?>
<formControlPr xmlns="http://schemas.microsoft.com/office/spreadsheetml/2009/9/main" objectType="CheckBox" fmlaLink="H46" lockText="1" noThreeD="1"/>
</file>

<file path=xl/ctrlProps/ctrlProp23.xml><?xml version="1.0" encoding="utf-8"?>
<formControlPr xmlns="http://schemas.microsoft.com/office/spreadsheetml/2009/9/main" objectType="CheckBox" fmlaLink="H47" lockText="1" noThreeD="1"/>
</file>

<file path=xl/ctrlProps/ctrlProp24.xml><?xml version="1.0" encoding="utf-8"?>
<formControlPr xmlns="http://schemas.microsoft.com/office/spreadsheetml/2009/9/main" objectType="CheckBox" fmlaLink="H48" lockText="1" noThreeD="1"/>
</file>

<file path=xl/ctrlProps/ctrlProp25.xml><?xml version="1.0" encoding="utf-8"?>
<formControlPr xmlns="http://schemas.microsoft.com/office/spreadsheetml/2009/9/main" objectType="CheckBox" fmlaLink="H49" lockText="1" noThreeD="1"/>
</file>

<file path=xl/ctrlProps/ctrlProp26.xml><?xml version="1.0" encoding="utf-8"?>
<formControlPr xmlns="http://schemas.microsoft.com/office/spreadsheetml/2009/9/main" objectType="CheckBox" fmlaLink="H50" lockText="1" noThreeD="1"/>
</file>

<file path=xl/ctrlProps/ctrlProp27.xml><?xml version="1.0" encoding="utf-8"?>
<formControlPr xmlns="http://schemas.microsoft.com/office/spreadsheetml/2009/9/main" objectType="CheckBox" fmlaLink="H51" lockText="1" noThreeD="1"/>
</file>

<file path=xl/ctrlProps/ctrlProp28.xml><?xml version="1.0" encoding="utf-8"?>
<formControlPr xmlns="http://schemas.microsoft.com/office/spreadsheetml/2009/9/main" objectType="CheckBox" fmlaLink="H53" lockText="1" noThreeD="1"/>
</file>

<file path=xl/ctrlProps/ctrlProp29.xml><?xml version="1.0" encoding="utf-8"?>
<formControlPr xmlns="http://schemas.microsoft.com/office/spreadsheetml/2009/9/main" objectType="CheckBox" fmlaLink="H19" lockText="1" noThreeD="1"/>
</file>

<file path=xl/ctrlProps/ctrlProp3.xml><?xml version="1.0" encoding="utf-8"?>
<formControlPr xmlns="http://schemas.microsoft.com/office/spreadsheetml/2009/9/main" objectType="CheckBox" fmlaLink="$H$8" lockText="1" noThreeD="1"/>
</file>

<file path=xl/ctrlProps/ctrlProp30.xml><?xml version="1.0" encoding="utf-8"?>
<formControlPr xmlns="http://schemas.microsoft.com/office/spreadsheetml/2009/9/main" objectType="CheckBox" fmlaLink="H25" lockText="1" noThreeD="1"/>
</file>

<file path=xl/ctrlProps/ctrlProp31.xml><?xml version="1.0" encoding="utf-8"?>
<formControlPr xmlns="http://schemas.microsoft.com/office/spreadsheetml/2009/9/main" objectType="CheckBox" fmlaLink="H52" lockText="1" noThreeD="1"/>
</file>

<file path=xl/ctrlProps/ctrlProp4.xml><?xml version="1.0" encoding="utf-8"?>
<formControlPr xmlns="http://schemas.microsoft.com/office/spreadsheetml/2009/9/main" objectType="CheckBox" fmlaLink="H9" lockText="1" noThreeD="1"/>
</file>

<file path=xl/ctrlProps/ctrlProp5.xml><?xml version="1.0" encoding="utf-8"?>
<formControlPr xmlns="http://schemas.microsoft.com/office/spreadsheetml/2009/9/main" objectType="CheckBox" fmlaLink="H10" lockText="1" noThreeD="1"/>
</file>

<file path=xl/ctrlProps/ctrlProp6.xml><?xml version="1.0" encoding="utf-8"?>
<formControlPr xmlns="http://schemas.microsoft.com/office/spreadsheetml/2009/9/main" objectType="CheckBox" fmlaLink="H11" lockText="1" noThreeD="1"/>
</file>

<file path=xl/ctrlProps/ctrlProp7.xml><?xml version="1.0" encoding="utf-8"?>
<formControlPr xmlns="http://schemas.microsoft.com/office/spreadsheetml/2009/9/main" objectType="CheckBox" fmlaLink="H12"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H20"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0</xdr:colOff>
      <xdr:row>10</xdr:row>
      <xdr:rowOff>0</xdr:rowOff>
    </xdr:from>
    <xdr:to>
      <xdr:col>20</xdr:col>
      <xdr:colOff>304800</xdr:colOff>
      <xdr:row>11</xdr:row>
      <xdr:rowOff>114300</xdr:rowOff>
    </xdr:to>
    <xdr:sp macro="" textlink="">
      <xdr:nvSpPr>
        <xdr:cNvPr id="2" name="AutoShape 2" descr="Home">
          <a:extLst>
            <a:ext uri="{FF2B5EF4-FFF2-40B4-BE49-F238E27FC236}">
              <a16:creationId xmlns:a16="http://schemas.microsoft.com/office/drawing/2014/main" xmlns="" id="{00000000-0008-0000-0000-000002000000}"/>
            </a:ext>
          </a:extLst>
        </xdr:cNvPr>
        <xdr:cNvSpPr>
          <a:spLocks noChangeAspect="1" noChangeArrowheads="1"/>
        </xdr:cNvSpPr>
      </xdr:nvSpPr>
      <xdr:spPr bwMode="auto">
        <a:xfrm>
          <a:off x="15430500" y="190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296335</xdr:colOff>
      <xdr:row>0</xdr:row>
      <xdr:rowOff>84668</xdr:rowOff>
    </xdr:from>
    <xdr:to>
      <xdr:col>4</xdr:col>
      <xdr:colOff>713846</xdr:colOff>
      <xdr:row>5</xdr:row>
      <xdr:rowOff>28752</xdr:rowOff>
    </xdr:to>
    <xdr:pic>
      <xdr:nvPicPr>
        <xdr:cNvPr id="3" name="Picture 2" descr="Better Healthcare Technology Foundation">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6335" y="84668"/>
          <a:ext cx="2838449" cy="8965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242454</xdr:colOff>
      <xdr:row>26</xdr:row>
      <xdr:rowOff>155863</xdr:rowOff>
    </xdr:from>
    <xdr:to>
      <xdr:col>2</xdr:col>
      <xdr:colOff>589321</xdr:colOff>
      <xdr:row>29</xdr:row>
      <xdr:rowOff>164523</xdr:rowOff>
    </xdr:to>
    <xdr:pic>
      <xdr:nvPicPr>
        <xdr:cNvPr id="4" name="Picture 3"/>
        <xdr:cNvPicPr>
          <a:picLocks noChangeAspect="1"/>
        </xdr:cNvPicPr>
      </xdr:nvPicPr>
      <xdr:blipFill>
        <a:blip xmlns:r="http://schemas.openxmlformats.org/officeDocument/2006/relationships" r:embed="rId2"/>
        <a:stretch>
          <a:fillRect/>
        </a:stretch>
      </xdr:blipFill>
      <xdr:spPr>
        <a:xfrm>
          <a:off x="242454" y="6650181"/>
          <a:ext cx="1143503" cy="5801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0</xdr:colOff>
      <xdr:row>6</xdr:row>
      <xdr:rowOff>0</xdr:rowOff>
    </xdr:from>
    <xdr:to>
      <xdr:col>20</xdr:col>
      <xdr:colOff>304800</xdr:colOff>
      <xdr:row>7</xdr:row>
      <xdr:rowOff>114300</xdr:rowOff>
    </xdr:to>
    <xdr:sp macro="" textlink="">
      <xdr:nvSpPr>
        <xdr:cNvPr id="2" name="AutoShape 2" descr="Home">
          <a:extLst>
            <a:ext uri="{FF2B5EF4-FFF2-40B4-BE49-F238E27FC236}">
              <a16:creationId xmlns:a16="http://schemas.microsoft.com/office/drawing/2014/main" xmlns="" id="{00000000-0008-0000-0100-000002000000}"/>
            </a:ext>
          </a:extLst>
        </xdr:cNvPr>
        <xdr:cNvSpPr>
          <a:spLocks noChangeAspect="1" noChangeArrowheads="1"/>
        </xdr:cNvSpPr>
      </xdr:nvSpPr>
      <xdr:spPr bwMode="auto">
        <a:xfrm>
          <a:off x="1543050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296335</xdr:colOff>
      <xdr:row>0</xdr:row>
      <xdr:rowOff>84668</xdr:rowOff>
    </xdr:from>
    <xdr:to>
      <xdr:col>4</xdr:col>
      <xdr:colOff>709084</xdr:colOff>
      <xdr:row>5</xdr:row>
      <xdr:rowOff>28752</xdr:rowOff>
    </xdr:to>
    <xdr:pic>
      <xdr:nvPicPr>
        <xdr:cNvPr id="3" name="Picture 2" descr="Better Healthcare Technology Foundation">
          <a:extLst>
            <a:ext uri="{FF2B5EF4-FFF2-40B4-BE49-F238E27FC236}">
              <a16:creationId xmlns:a16="http://schemas.microsoft.com/office/drawing/2014/main" xmlns=""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6335" y="84668"/>
          <a:ext cx="2838449" cy="8965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266700</xdr:colOff>
          <xdr:row>4</xdr:row>
          <xdr:rowOff>180975</xdr:rowOff>
        </xdr:from>
        <xdr:to>
          <xdr:col>7</xdr:col>
          <xdr:colOff>561975</xdr:colOff>
          <xdr:row>6</xdr:row>
          <xdr:rowOff>28575</xdr:rowOff>
        </xdr:to>
        <xdr:sp macro="" textlink="">
          <xdr:nvSpPr>
            <xdr:cNvPr id="10255" name="Check Box 15" hidden="1">
              <a:extLst>
                <a:ext uri="{63B3BB69-23CF-44E3-9099-C40C66FF867C}">
                  <a14:compatExt spid="_x0000_s10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5</xdr:row>
          <xdr:rowOff>180975</xdr:rowOff>
        </xdr:from>
        <xdr:to>
          <xdr:col>7</xdr:col>
          <xdr:colOff>561975</xdr:colOff>
          <xdr:row>7</xdr:row>
          <xdr:rowOff>28575</xdr:rowOff>
        </xdr:to>
        <xdr:sp macro="" textlink="">
          <xdr:nvSpPr>
            <xdr:cNvPr id="10256" name="Check Box 16" hidden="1">
              <a:extLst>
                <a:ext uri="{63B3BB69-23CF-44E3-9099-C40C66FF867C}">
                  <a14:compatExt spid="_x0000_s10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xdr:row>
          <xdr:rowOff>180975</xdr:rowOff>
        </xdr:from>
        <xdr:to>
          <xdr:col>7</xdr:col>
          <xdr:colOff>561975</xdr:colOff>
          <xdr:row>8</xdr:row>
          <xdr:rowOff>28575</xdr:rowOff>
        </xdr:to>
        <xdr:sp macro="" textlink="">
          <xdr:nvSpPr>
            <xdr:cNvPr id="10257" name="Check Box 17" hidden="1">
              <a:extLst>
                <a:ext uri="{63B3BB69-23CF-44E3-9099-C40C66FF867C}">
                  <a14:compatExt spid="_x0000_s10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xdr:row>
          <xdr:rowOff>180975</xdr:rowOff>
        </xdr:from>
        <xdr:to>
          <xdr:col>7</xdr:col>
          <xdr:colOff>561975</xdr:colOff>
          <xdr:row>9</xdr:row>
          <xdr:rowOff>28575</xdr:rowOff>
        </xdr:to>
        <xdr:sp macro="" textlink="">
          <xdr:nvSpPr>
            <xdr:cNvPr id="10258" name="Check Box 18" hidden="1">
              <a:extLst>
                <a:ext uri="{63B3BB69-23CF-44E3-9099-C40C66FF867C}">
                  <a14:compatExt spid="_x0000_s10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xdr:row>
          <xdr:rowOff>0</xdr:rowOff>
        </xdr:from>
        <xdr:to>
          <xdr:col>7</xdr:col>
          <xdr:colOff>561975</xdr:colOff>
          <xdr:row>10</xdr:row>
          <xdr:rowOff>47625</xdr:rowOff>
        </xdr:to>
        <xdr:sp macro="" textlink="">
          <xdr:nvSpPr>
            <xdr:cNvPr id="10260" name="Check Box 20" hidden="1">
              <a:extLst>
                <a:ext uri="{63B3BB69-23CF-44E3-9099-C40C66FF867C}">
                  <a14:compatExt spid="_x0000_s10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xdr:row>
          <xdr:rowOff>180975</xdr:rowOff>
        </xdr:from>
        <xdr:to>
          <xdr:col>7</xdr:col>
          <xdr:colOff>561975</xdr:colOff>
          <xdr:row>11</xdr:row>
          <xdr:rowOff>28575</xdr:rowOff>
        </xdr:to>
        <xdr:sp macro="" textlink="">
          <xdr:nvSpPr>
            <xdr:cNvPr id="10261" name="Check Box 21" hidden="1">
              <a:extLst>
                <a:ext uri="{63B3BB69-23CF-44E3-9099-C40C66FF867C}">
                  <a14:compatExt spid="_x0000_s10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10</xdr:row>
          <xdr:rowOff>180975</xdr:rowOff>
        </xdr:from>
        <xdr:to>
          <xdr:col>7</xdr:col>
          <xdr:colOff>561975</xdr:colOff>
          <xdr:row>12</xdr:row>
          <xdr:rowOff>28575</xdr:rowOff>
        </xdr:to>
        <xdr:sp macro="" textlink="">
          <xdr:nvSpPr>
            <xdr:cNvPr id="10262" name="Check Box 22" hidden="1">
              <a:extLst>
                <a:ext uri="{63B3BB69-23CF-44E3-9099-C40C66FF867C}">
                  <a14:compatExt spid="_x0000_s102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17</xdr:row>
          <xdr:rowOff>180975</xdr:rowOff>
        </xdr:from>
        <xdr:to>
          <xdr:col>7</xdr:col>
          <xdr:colOff>561975</xdr:colOff>
          <xdr:row>19</xdr:row>
          <xdr:rowOff>28575</xdr:rowOff>
        </xdr:to>
        <xdr:sp macro="" textlink="">
          <xdr:nvSpPr>
            <xdr:cNvPr id="10263" name="Check Box 23" hidden="1">
              <a:extLst>
                <a:ext uri="{63B3BB69-23CF-44E3-9099-C40C66FF867C}">
                  <a14:compatExt spid="_x0000_s102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18</xdr:row>
          <xdr:rowOff>180975</xdr:rowOff>
        </xdr:from>
        <xdr:to>
          <xdr:col>7</xdr:col>
          <xdr:colOff>561975</xdr:colOff>
          <xdr:row>20</xdr:row>
          <xdr:rowOff>28575</xdr:rowOff>
        </xdr:to>
        <xdr:sp macro="" textlink="">
          <xdr:nvSpPr>
            <xdr:cNvPr id="10264" name="Check Box 24" hidden="1">
              <a:extLst>
                <a:ext uri="{63B3BB69-23CF-44E3-9099-C40C66FF867C}">
                  <a14:compatExt spid="_x0000_s102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19</xdr:row>
          <xdr:rowOff>180975</xdr:rowOff>
        </xdr:from>
        <xdr:to>
          <xdr:col>7</xdr:col>
          <xdr:colOff>561975</xdr:colOff>
          <xdr:row>21</xdr:row>
          <xdr:rowOff>28575</xdr:rowOff>
        </xdr:to>
        <xdr:sp macro="" textlink="">
          <xdr:nvSpPr>
            <xdr:cNvPr id="10265" name="Check Box 25" hidden="1">
              <a:extLst>
                <a:ext uri="{63B3BB69-23CF-44E3-9099-C40C66FF867C}">
                  <a14:compatExt spid="_x0000_s10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20</xdr:row>
          <xdr:rowOff>180975</xdr:rowOff>
        </xdr:from>
        <xdr:to>
          <xdr:col>7</xdr:col>
          <xdr:colOff>561975</xdr:colOff>
          <xdr:row>22</xdr:row>
          <xdr:rowOff>28575</xdr:rowOff>
        </xdr:to>
        <xdr:sp macro="" textlink="">
          <xdr:nvSpPr>
            <xdr:cNvPr id="10266" name="Check Box 26" hidden="1">
              <a:extLst>
                <a:ext uri="{63B3BB69-23CF-44E3-9099-C40C66FF867C}">
                  <a14:compatExt spid="_x0000_s10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21</xdr:row>
          <xdr:rowOff>180975</xdr:rowOff>
        </xdr:from>
        <xdr:to>
          <xdr:col>7</xdr:col>
          <xdr:colOff>561975</xdr:colOff>
          <xdr:row>23</xdr:row>
          <xdr:rowOff>28575</xdr:rowOff>
        </xdr:to>
        <xdr:sp macro="" textlink="">
          <xdr:nvSpPr>
            <xdr:cNvPr id="10267" name="Check Box 27" hidden="1">
              <a:extLst>
                <a:ext uri="{63B3BB69-23CF-44E3-9099-C40C66FF867C}">
                  <a14:compatExt spid="_x0000_s10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22</xdr:row>
          <xdr:rowOff>180975</xdr:rowOff>
        </xdr:from>
        <xdr:to>
          <xdr:col>7</xdr:col>
          <xdr:colOff>561975</xdr:colOff>
          <xdr:row>24</xdr:row>
          <xdr:rowOff>28575</xdr:rowOff>
        </xdr:to>
        <xdr:sp macro="" textlink="">
          <xdr:nvSpPr>
            <xdr:cNvPr id="10268" name="Check Box 28" hidden="1">
              <a:extLst>
                <a:ext uri="{63B3BB69-23CF-44E3-9099-C40C66FF867C}">
                  <a14:compatExt spid="_x0000_s10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24</xdr:row>
          <xdr:rowOff>161925</xdr:rowOff>
        </xdr:from>
        <xdr:to>
          <xdr:col>7</xdr:col>
          <xdr:colOff>561975</xdr:colOff>
          <xdr:row>26</xdr:row>
          <xdr:rowOff>9525</xdr:rowOff>
        </xdr:to>
        <xdr:sp macro="" textlink="">
          <xdr:nvSpPr>
            <xdr:cNvPr id="10269" name="Check Box 29" hidden="1">
              <a:extLst>
                <a:ext uri="{63B3BB69-23CF-44E3-9099-C40C66FF867C}">
                  <a14:compatExt spid="_x0000_s10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31</xdr:row>
          <xdr:rowOff>180975</xdr:rowOff>
        </xdr:from>
        <xdr:to>
          <xdr:col>7</xdr:col>
          <xdr:colOff>561975</xdr:colOff>
          <xdr:row>33</xdr:row>
          <xdr:rowOff>28575</xdr:rowOff>
        </xdr:to>
        <xdr:sp macro="" textlink="">
          <xdr:nvSpPr>
            <xdr:cNvPr id="10271" name="Check Box 31" hidden="1">
              <a:extLst>
                <a:ext uri="{63B3BB69-23CF-44E3-9099-C40C66FF867C}">
                  <a14:compatExt spid="_x0000_s10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32</xdr:row>
          <xdr:rowOff>180975</xdr:rowOff>
        </xdr:from>
        <xdr:to>
          <xdr:col>7</xdr:col>
          <xdr:colOff>561975</xdr:colOff>
          <xdr:row>34</xdr:row>
          <xdr:rowOff>28575</xdr:rowOff>
        </xdr:to>
        <xdr:sp macro="" textlink="">
          <xdr:nvSpPr>
            <xdr:cNvPr id="10272" name="Check Box 32" hidden="1">
              <a:extLst>
                <a:ext uri="{63B3BB69-23CF-44E3-9099-C40C66FF867C}">
                  <a14:compatExt spid="_x0000_s102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33</xdr:row>
          <xdr:rowOff>180975</xdr:rowOff>
        </xdr:from>
        <xdr:to>
          <xdr:col>7</xdr:col>
          <xdr:colOff>561975</xdr:colOff>
          <xdr:row>35</xdr:row>
          <xdr:rowOff>28575</xdr:rowOff>
        </xdr:to>
        <xdr:sp macro="" textlink="">
          <xdr:nvSpPr>
            <xdr:cNvPr id="10273" name="Check Box 33" hidden="1">
              <a:extLst>
                <a:ext uri="{63B3BB69-23CF-44E3-9099-C40C66FF867C}">
                  <a14:compatExt spid="_x0000_s10273"/>
                </a:ext>
              </a:extLst>
            </xdr:cNvPr>
            <xdr:cNvSpPr/>
          </xdr:nvSpPr>
          <xdr:spPr>
            <a:xfrm>
              <a:off x="0" y="0"/>
              <a:ext cx="0" cy="0"/>
            </a:xfrm>
            <a:prstGeom prst="rect">
              <a:avLst/>
            </a:prstGeom>
          </xdr:spPr>
          <xdr:txBody>
            <a:bodyPr vertOverflow="clip" wrap="square" lIns="27432" tIns="27432" rIns="0" bIns="27432" anchor="ctr" upright="1"/>
            <a:lstStyle/>
            <a:p>
              <a:pPr algn="l" rtl="0">
                <a:defRPr sz="1000"/>
              </a:pPr>
              <a:r>
                <a:rPr lang="en-AU" sz="1200" b="0" i="0" u="none" strike="noStrike" baseline="0">
                  <a:solidFill>
                    <a:srgbClr val="000000"/>
                  </a:solidFill>
                  <a:latin typeface="Calibri"/>
                  <a:cs typeface="Calibr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34</xdr:row>
          <xdr:rowOff>180975</xdr:rowOff>
        </xdr:from>
        <xdr:to>
          <xdr:col>7</xdr:col>
          <xdr:colOff>561975</xdr:colOff>
          <xdr:row>36</xdr:row>
          <xdr:rowOff>28575</xdr:rowOff>
        </xdr:to>
        <xdr:sp macro="" textlink="">
          <xdr:nvSpPr>
            <xdr:cNvPr id="10274" name="Check Box 34" hidden="1">
              <a:extLst>
                <a:ext uri="{63B3BB69-23CF-44E3-9099-C40C66FF867C}">
                  <a14:compatExt spid="_x0000_s102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36</xdr:row>
          <xdr:rowOff>0</xdr:rowOff>
        </xdr:from>
        <xdr:to>
          <xdr:col>7</xdr:col>
          <xdr:colOff>561975</xdr:colOff>
          <xdr:row>37</xdr:row>
          <xdr:rowOff>47625</xdr:rowOff>
        </xdr:to>
        <xdr:sp macro="" textlink="">
          <xdr:nvSpPr>
            <xdr:cNvPr id="10276" name="Check Box 36" hidden="1">
              <a:extLst>
                <a:ext uri="{63B3BB69-23CF-44E3-9099-C40C66FF867C}">
                  <a14:compatExt spid="_x0000_s102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36</xdr:row>
          <xdr:rowOff>180975</xdr:rowOff>
        </xdr:from>
        <xdr:to>
          <xdr:col>7</xdr:col>
          <xdr:colOff>561975</xdr:colOff>
          <xdr:row>38</xdr:row>
          <xdr:rowOff>28575</xdr:rowOff>
        </xdr:to>
        <xdr:sp macro="" textlink="">
          <xdr:nvSpPr>
            <xdr:cNvPr id="10277" name="Check Box 37" hidden="1">
              <a:extLst>
                <a:ext uri="{63B3BB69-23CF-44E3-9099-C40C66FF867C}">
                  <a14:compatExt spid="_x0000_s10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37</xdr:row>
          <xdr:rowOff>180975</xdr:rowOff>
        </xdr:from>
        <xdr:to>
          <xdr:col>7</xdr:col>
          <xdr:colOff>561975</xdr:colOff>
          <xdr:row>39</xdr:row>
          <xdr:rowOff>28575</xdr:rowOff>
        </xdr:to>
        <xdr:sp macro="" textlink="">
          <xdr:nvSpPr>
            <xdr:cNvPr id="10278" name="Check Box 38" hidden="1">
              <a:extLst>
                <a:ext uri="{63B3BB69-23CF-44E3-9099-C40C66FF867C}">
                  <a14:compatExt spid="_x0000_s10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44</xdr:row>
          <xdr:rowOff>180975</xdr:rowOff>
        </xdr:from>
        <xdr:to>
          <xdr:col>7</xdr:col>
          <xdr:colOff>561975</xdr:colOff>
          <xdr:row>46</xdr:row>
          <xdr:rowOff>28575</xdr:rowOff>
        </xdr:to>
        <xdr:sp macro="" textlink="">
          <xdr:nvSpPr>
            <xdr:cNvPr id="10279" name="Check Box 39" hidden="1">
              <a:extLst>
                <a:ext uri="{63B3BB69-23CF-44E3-9099-C40C66FF867C}">
                  <a14:compatExt spid="_x0000_s102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45</xdr:row>
          <xdr:rowOff>180975</xdr:rowOff>
        </xdr:from>
        <xdr:to>
          <xdr:col>7</xdr:col>
          <xdr:colOff>561975</xdr:colOff>
          <xdr:row>47</xdr:row>
          <xdr:rowOff>28575</xdr:rowOff>
        </xdr:to>
        <xdr:sp macro="" textlink="">
          <xdr:nvSpPr>
            <xdr:cNvPr id="10280" name="Check Box 40" hidden="1">
              <a:extLst>
                <a:ext uri="{63B3BB69-23CF-44E3-9099-C40C66FF867C}">
                  <a14:compatExt spid="_x0000_s102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46</xdr:row>
          <xdr:rowOff>180975</xdr:rowOff>
        </xdr:from>
        <xdr:to>
          <xdr:col>7</xdr:col>
          <xdr:colOff>561975</xdr:colOff>
          <xdr:row>48</xdr:row>
          <xdr:rowOff>28575</xdr:rowOff>
        </xdr:to>
        <xdr:sp macro="" textlink="">
          <xdr:nvSpPr>
            <xdr:cNvPr id="10281" name="Check Box 41" hidden="1">
              <a:extLst>
                <a:ext uri="{63B3BB69-23CF-44E3-9099-C40C66FF867C}">
                  <a14:compatExt spid="_x0000_s102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47</xdr:row>
          <xdr:rowOff>180975</xdr:rowOff>
        </xdr:from>
        <xdr:to>
          <xdr:col>7</xdr:col>
          <xdr:colOff>561975</xdr:colOff>
          <xdr:row>49</xdr:row>
          <xdr:rowOff>28575</xdr:rowOff>
        </xdr:to>
        <xdr:sp macro="" textlink="">
          <xdr:nvSpPr>
            <xdr:cNvPr id="10282" name="Check Box 42" hidden="1">
              <a:extLst>
                <a:ext uri="{63B3BB69-23CF-44E3-9099-C40C66FF867C}">
                  <a14:compatExt spid="_x0000_s10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48</xdr:row>
          <xdr:rowOff>180975</xdr:rowOff>
        </xdr:from>
        <xdr:to>
          <xdr:col>7</xdr:col>
          <xdr:colOff>561975</xdr:colOff>
          <xdr:row>50</xdr:row>
          <xdr:rowOff>28575</xdr:rowOff>
        </xdr:to>
        <xdr:sp macro="" textlink="">
          <xdr:nvSpPr>
            <xdr:cNvPr id="10283" name="Check Box 43" hidden="1">
              <a:extLst>
                <a:ext uri="{63B3BB69-23CF-44E3-9099-C40C66FF867C}">
                  <a14:compatExt spid="_x0000_s102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49</xdr:row>
          <xdr:rowOff>180975</xdr:rowOff>
        </xdr:from>
        <xdr:to>
          <xdr:col>7</xdr:col>
          <xdr:colOff>561975</xdr:colOff>
          <xdr:row>51</xdr:row>
          <xdr:rowOff>28575</xdr:rowOff>
        </xdr:to>
        <xdr:sp macro="" textlink="">
          <xdr:nvSpPr>
            <xdr:cNvPr id="10284" name="Check Box 44" hidden="1">
              <a:extLst>
                <a:ext uri="{63B3BB69-23CF-44E3-9099-C40C66FF867C}">
                  <a14:compatExt spid="_x0000_s102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51</xdr:row>
          <xdr:rowOff>161925</xdr:rowOff>
        </xdr:from>
        <xdr:to>
          <xdr:col>7</xdr:col>
          <xdr:colOff>571500</xdr:colOff>
          <xdr:row>53</xdr:row>
          <xdr:rowOff>9525</xdr:rowOff>
        </xdr:to>
        <xdr:sp macro="" textlink="">
          <xdr:nvSpPr>
            <xdr:cNvPr id="10285" name="Check Box 45" hidden="1">
              <a:extLst>
                <a:ext uri="{63B3BB69-23CF-44E3-9099-C40C66FF867C}">
                  <a14:compatExt spid="_x0000_s102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17</xdr:row>
          <xdr:rowOff>180975</xdr:rowOff>
        </xdr:from>
        <xdr:to>
          <xdr:col>7</xdr:col>
          <xdr:colOff>561975</xdr:colOff>
          <xdr:row>19</xdr:row>
          <xdr:rowOff>28575</xdr:rowOff>
        </xdr:to>
        <xdr:sp macro="" textlink="">
          <xdr:nvSpPr>
            <xdr:cNvPr id="10286" name="Check Box 46" hidden="1">
              <a:extLst>
                <a:ext uri="{63B3BB69-23CF-44E3-9099-C40C66FF867C}">
                  <a14:compatExt spid="_x0000_s102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23</xdr:row>
          <xdr:rowOff>171450</xdr:rowOff>
        </xdr:from>
        <xdr:to>
          <xdr:col>7</xdr:col>
          <xdr:colOff>561975</xdr:colOff>
          <xdr:row>25</xdr:row>
          <xdr:rowOff>19050</xdr:rowOff>
        </xdr:to>
        <xdr:sp macro="" textlink="">
          <xdr:nvSpPr>
            <xdr:cNvPr id="10287" name="Check Box 47" hidden="1">
              <a:extLst>
                <a:ext uri="{63B3BB69-23CF-44E3-9099-C40C66FF867C}">
                  <a14:compatExt spid="_x0000_s102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50</xdr:row>
          <xdr:rowOff>171450</xdr:rowOff>
        </xdr:from>
        <xdr:to>
          <xdr:col>7</xdr:col>
          <xdr:colOff>571500</xdr:colOff>
          <xdr:row>52</xdr:row>
          <xdr:rowOff>19050</xdr:rowOff>
        </xdr:to>
        <xdr:sp macro="" textlink="">
          <xdr:nvSpPr>
            <xdr:cNvPr id="10289" name="Check Box 49" hidden="1">
              <a:extLst>
                <a:ext uri="{63B3BB69-23CF-44E3-9099-C40C66FF867C}">
                  <a14:compatExt spid="_x0000_s10289"/>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vannguyen/Downloads/ROMP%20Project/Modelling%20Tool/Copy%20of%20ROMP_Centre_Survey_DRAFT_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IAEA"/>
      <sheetName val="Revised"/>
      <sheetName val="Foreword"/>
      <sheetName val="Guidance"/>
      <sheetName val="1 Centre Profile"/>
      <sheetName val="2 About ROMPs"/>
      <sheetName val="3 ROMP Std Hours"/>
      <sheetName val="4_Workforce_planning"/>
      <sheetName val="5 ROMP Utilisation"/>
      <sheetName val="Ranges"/>
      <sheetName val="Lists"/>
    </sheetNames>
    <sheetDataSet>
      <sheetData sheetId="0"/>
      <sheetData sheetId="1"/>
      <sheetData sheetId="2"/>
      <sheetData sheetId="3"/>
      <sheetData sheetId="4"/>
      <sheetData sheetId="5"/>
      <sheetData sheetId="6"/>
      <sheetData sheetId="7"/>
      <sheetData sheetId="8"/>
      <sheetData sheetId="9">
        <row r="4">
          <cell r="C4" t="str">
            <v>Patients</v>
          </cell>
          <cell r="E4" t="str">
            <v>Public</v>
          </cell>
        </row>
        <row r="5">
          <cell r="C5" t="str">
            <v>Fractions</v>
          </cell>
          <cell r="E5" t="str">
            <v>Private - standalone</v>
          </cell>
        </row>
        <row r="6">
          <cell r="C6" t="str">
            <v>Consultations</v>
          </cell>
          <cell r="E6" t="str">
            <v>Private - networked</v>
          </cell>
        </row>
        <row r="7">
          <cell r="C7" t="str">
            <v>Procedures</v>
          </cell>
          <cell r="E7" t="str">
            <v>Other (please specify)</v>
          </cell>
        </row>
        <row r="8">
          <cell r="C8" t="str">
            <v>Cases</v>
          </cell>
        </row>
        <row r="9">
          <cell r="C9" t="str">
            <v>Units</v>
          </cell>
        </row>
        <row r="10">
          <cell r="C10" t="str">
            <v>Systems</v>
          </cell>
        </row>
        <row r="11">
          <cell r="C11" t="str">
            <v>Complements</v>
          </cell>
        </row>
        <row r="12">
          <cell r="C12" t="str">
            <v>FTE</v>
          </cell>
        </row>
        <row r="13">
          <cell r="C13" t="str">
            <v>Staff time %</v>
          </cell>
        </row>
      </sheetData>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7:K31"/>
  <sheetViews>
    <sheetView showGridLines="0" tabSelected="1" topLeftCell="A7" zoomScale="110" zoomScaleNormal="110" workbookViewId="0">
      <selection activeCell="D32" sqref="D32"/>
    </sheetView>
  </sheetViews>
  <sheetFormatPr defaultColWidth="10.75" defaultRowHeight="15" x14ac:dyDescent="0.25"/>
  <cols>
    <col min="1" max="1" width="4" style="26" customWidth="1"/>
    <col min="2" max="2" width="6.5" style="26" customWidth="1"/>
    <col min="3" max="16384" width="10.75" style="26"/>
  </cols>
  <sheetData>
    <row r="7" spans="2:11" x14ac:dyDescent="0.25">
      <c r="B7" s="86" t="s">
        <v>277</v>
      </c>
    </row>
    <row r="10" spans="2:11" x14ac:dyDescent="0.25">
      <c r="B10" s="26" t="s">
        <v>0</v>
      </c>
    </row>
    <row r="12" spans="2:11" ht="43.5" customHeight="1" x14ac:dyDescent="0.25">
      <c r="B12" s="100" t="s">
        <v>237</v>
      </c>
      <c r="C12" s="99"/>
      <c r="D12" s="99"/>
      <c r="E12" s="99"/>
      <c r="F12" s="99"/>
      <c r="G12" s="99"/>
      <c r="H12" s="99"/>
      <c r="I12" s="99"/>
      <c r="J12" s="99"/>
      <c r="K12" s="99"/>
    </row>
    <row r="14" spans="2:11" x14ac:dyDescent="0.25">
      <c r="B14" s="26" t="s">
        <v>230</v>
      </c>
    </row>
    <row r="15" spans="2:11" x14ac:dyDescent="0.25">
      <c r="C15" s="26" t="s">
        <v>231</v>
      </c>
    </row>
    <row r="16" spans="2:11" x14ac:dyDescent="0.25">
      <c r="C16" s="26" t="s">
        <v>232</v>
      </c>
    </row>
    <row r="18" spans="2:11" ht="61.5" customHeight="1" x14ac:dyDescent="0.25">
      <c r="B18" s="101" t="s">
        <v>234</v>
      </c>
      <c r="C18" s="99"/>
      <c r="D18" s="99"/>
      <c r="E18" s="99"/>
      <c r="F18" s="99"/>
      <c r="G18" s="99"/>
      <c r="H18" s="99"/>
      <c r="I18" s="99"/>
      <c r="J18" s="99"/>
      <c r="K18" s="99"/>
    </row>
    <row r="20" spans="2:11" ht="61.5" customHeight="1" x14ac:dyDescent="0.25">
      <c r="B20" s="102" t="s">
        <v>236</v>
      </c>
      <c r="C20" s="99"/>
      <c r="D20" s="99"/>
      <c r="E20" s="99"/>
      <c r="F20" s="99"/>
      <c r="G20" s="99"/>
      <c r="H20" s="99"/>
      <c r="I20" s="99"/>
      <c r="J20" s="99"/>
      <c r="K20" s="99"/>
    </row>
    <row r="22" spans="2:11" x14ac:dyDescent="0.25">
      <c r="B22" s="98" t="s">
        <v>325</v>
      </c>
      <c r="C22" s="99"/>
      <c r="D22" s="99"/>
      <c r="E22" s="99"/>
      <c r="F22" s="99"/>
      <c r="G22" s="99"/>
      <c r="H22" s="99"/>
      <c r="I22" s="99"/>
      <c r="J22" s="99"/>
      <c r="K22" s="99"/>
    </row>
    <row r="24" spans="2:11" x14ac:dyDescent="0.25">
      <c r="B24" s="70" t="s">
        <v>228</v>
      </c>
    </row>
    <row r="26" spans="2:11" x14ac:dyDescent="0.25">
      <c r="B26" s="70" t="s">
        <v>233</v>
      </c>
    </row>
    <row r="28" spans="2:11" x14ac:dyDescent="0.25">
      <c r="B28" s="27"/>
    </row>
    <row r="31" spans="2:11" x14ac:dyDescent="0.25">
      <c r="B31" s="26" t="s">
        <v>100</v>
      </c>
    </row>
  </sheetData>
  <sheetProtection selectLockedCells="1"/>
  <mergeCells count="4">
    <mergeCell ref="B22:K22"/>
    <mergeCell ref="B12:K12"/>
    <mergeCell ref="B18:K18"/>
    <mergeCell ref="B20:K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8:K27"/>
  <sheetViews>
    <sheetView showGridLines="0" zoomScale="120" zoomScaleNormal="120" workbookViewId="0">
      <selection activeCell="B16" sqref="B16:K18"/>
    </sheetView>
  </sheetViews>
  <sheetFormatPr defaultColWidth="10.75" defaultRowHeight="15" x14ac:dyDescent="0.25"/>
  <cols>
    <col min="1" max="1" width="4" style="26" customWidth="1"/>
    <col min="2" max="2" width="6.5" style="26" customWidth="1"/>
    <col min="3" max="16384" width="10.75" style="26"/>
  </cols>
  <sheetData>
    <row r="8" spans="2:11" x14ac:dyDescent="0.25">
      <c r="B8" s="103" t="s">
        <v>101</v>
      </c>
      <c r="C8" s="103"/>
      <c r="D8" s="103"/>
      <c r="E8" s="103"/>
      <c r="F8" s="103"/>
      <c r="G8" s="103"/>
      <c r="H8" s="103"/>
      <c r="I8" s="103"/>
      <c r="J8" s="103"/>
      <c r="K8" s="103"/>
    </row>
    <row r="10" spans="2:11" x14ac:dyDescent="0.25">
      <c r="B10" s="26" t="s">
        <v>104</v>
      </c>
    </row>
    <row r="12" spans="2:11" x14ac:dyDescent="0.25">
      <c r="B12" s="26" t="s">
        <v>105</v>
      </c>
    </row>
    <row r="14" spans="2:11" x14ac:dyDescent="0.25">
      <c r="B14" s="104" t="s">
        <v>109</v>
      </c>
      <c r="C14" s="104"/>
      <c r="D14" s="104"/>
      <c r="E14" s="104"/>
      <c r="F14" s="104"/>
      <c r="G14" s="104"/>
      <c r="H14" s="104"/>
      <c r="I14" s="104"/>
      <c r="J14" s="104"/>
      <c r="K14" s="104"/>
    </row>
    <row r="15" spans="2:11" x14ac:dyDescent="0.25">
      <c r="B15" s="28"/>
      <c r="C15" s="28"/>
      <c r="D15" s="28"/>
      <c r="E15" s="28"/>
      <c r="F15" s="28"/>
      <c r="G15" s="28"/>
      <c r="H15" s="28"/>
      <c r="I15" s="28"/>
      <c r="J15" s="28"/>
      <c r="K15" s="28"/>
    </row>
    <row r="16" spans="2:11" ht="30" customHeight="1" x14ac:dyDescent="0.25">
      <c r="B16" s="99" t="s">
        <v>102</v>
      </c>
      <c r="C16" s="99"/>
      <c r="D16" s="99"/>
      <c r="E16" s="99"/>
      <c r="F16" s="99"/>
      <c r="G16" s="99"/>
      <c r="H16" s="99"/>
      <c r="I16" s="99"/>
      <c r="J16" s="99"/>
      <c r="K16" s="99"/>
    </row>
    <row r="18" spans="2:11" x14ac:dyDescent="0.25">
      <c r="B18" s="99" t="s">
        <v>103</v>
      </c>
      <c r="C18" s="99"/>
      <c r="D18" s="99"/>
      <c r="E18" s="99"/>
      <c r="F18" s="99"/>
      <c r="G18" s="99"/>
      <c r="H18" s="99"/>
      <c r="I18" s="99"/>
      <c r="J18" s="99"/>
      <c r="K18" s="99"/>
    </row>
    <row r="20" spans="2:11" x14ac:dyDescent="0.25">
      <c r="B20" s="99"/>
      <c r="C20" s="99"/>
      <c r="D20" s="99"/>
      <c r="E20" s="99"/>
      <c r="F20" s="99"/>
      <c r="G20" s="99"/>
      <c r="H20" s="99"/>
      <c r="I20" s="99"/>
      <c r="J20" s="99"/>
      <c r="K20" s="99"/>
    </row>
    <row r="27" spans="2:11" x14ac:dyDescent="0.25">
      <c r="B27" s="27"/>
    </row>
  </sheetData>
  <mergeCells count="5">
    <mergeCell ref="B8:K8"/>
    <mergeCell ref="B14:K14"/>
    <mergeCell ref="B16:K16"/>
    <mergeCell ref="B18:K18"/>
    <mergeCell ref="B20:K2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K31"/>
  <sheetViews>
    <sheetView showGridLines="0" workbookViewId="0">
      <pane ySplit="2" topLeftCell="A3" activePane="bottomLeft" state="frozen"/>
      <selection activeCell="A38" sqref="A38"/>
      <selection pane="bottomLeft" activeCell="B8" sqref="B8:K8"/>
    </sheetView>
  </sheetViews>
  <sheetFormatPr defaultColWidth="11" defaultRowHeight="15.75" x14ac:dyDescent="0.25"/>
  <sheetData>
    <row r="2" spans="1:11" ht="21" x14ac:dyDescent="0.35">
      <c r="B2" s="108" t="s">
        <v>1</v>
      </c>
      <c r="C2" s="109"/>
      <c r="D2" s="109"/>
      <c r="E2" s="109"/>
      <c r="F2" s="109"/>
      <c r="G2" s="109"/>
      <c r="H2" s="109"/>
      <c r="I2" s="109"/>
      <c r="J2" s="109"/>
      <c r="K2" s="110"/>
    </row>
    <row r="4" spans="1:11" ht="54" customHeight="1" x14ac:dyDescent="0.25">
      <c r="B4" s="111" t="s">
        <v>2</v>
      </c>
      <c r="C4" s="111"/>
      <c r="D4" s="111"/>
      <c r="E4" s="111"/>
      <c r="F4" s="111"/>
      <c r="G4" s="111"/>
      <c r="H4" s="111"/>
      <c r="I4" s="111"/>
      <c r="J4" s="111"/>
      <c r="K4" s="111"/>
    </row>
    <row r="5" spans="1:11" x14ac:dyDescent="0.25">
      <c r="B5" s="97" t="s">
        <v>324</v>
      </c>
      <c r="C5" s="85"/>
      <c r="D5" s="85"/>
      <c r="E5" s="85"/>
      <c r="F5" s="85"/>
      <c r="G5" s="85"/>
      <c r="H5" s="85"/>
      <c r="I5" s="85"/>
      <c r="J5" s="85"/>
      <c r="K5" s="85"/>
    </row>
    <row r="7" spans="1:11" x14ac:dyDescent="0.25">
      <c r="A7" s="5">
        <v>1</v>
      </c>
      <c r="B7" s="1" t="s">
        <v>3</v>
      </c>
    </row>
    <row r="8" spans="1:11" x14ac:dyDescent="0.25">
      <c r="B8" s="105"/>
      <c r="C8" s="106"/>
      <c r="D8" s="106"/>
      <c r="E8" s="106"/>
      <c r="F8" s="106"/>
      <c r="G8" s="106"/>
      <c r="H8" s="106"/>
      <c r="I8" s="106"/>
      <c r="J8" s="106"/>
      <c r="K8" s="107"/>
    </row>
    <row r="9" spans="1:11" x14ac:dyDescent="0.25">
      <c r="B9" s="1"/>
    </row>
    <row r="10" spans="1:11" x14ac:dyDescent="0.25">
      <c r="A10" s="5">
        <f>A7+1</f>
        <v>2</v>
      </c>
      <c r="B10" s="1" t="s">
        <v>15</v>
      </c>
    </row>
    <row r="11" spans="1:11" x14ac:dyDescent="0.25">
      <c r="B11" s="105"/>
      <c r="C11" s="106"/>
      <c r="D11" s="106"/>
      <c r="E11" s="106"/>
      <c r="F11" s="106"/>
      <c r="G11" s="106"/>
      <c r="H11" s="106"/>
      <c r="I11" s="106"/>
      <c r="J11" s="106"/>
      <c r="K11" s="107"/>
    </row>
    <row r="12" spans="1:11" x14ac:dyDescent="0.25">
      <c r="B12" s="1"/>
    </row>
    <row r="13" spans="1:11" x14ac:dyDescent="0.25">
      <c r="A13" s="5">
        <f>A10+1</f>
        <v>3</v>
      </c>
      <c r="B13" s="1" t="s">
        <v>16</v>
      </c>
    </row>
    <row r="14" spans="1:11" x14ac:dyDescent="0.25">
      <c r="B14" s="105"/>
      <c r="C14" s="106"/>
      <c r="D14" s="106"/>
      <c r="E14" s="106"/>
      <c r="F14" s="106"/>
      <c r="G14" s="106"/>
      <c r="H14" s="106"/>
      <c r="I14" s="106"/>
      <c r="J14" s="106"/>
      <c r="K14" s="107"/>
    </row>
    <row r="15" spans="1:11" x14ac:dyDescent="0.25">
      <c r="B15" s="1"/>
    </row>
    <row r="16" spans="1:11" x14ac:dyDescent="0.25">
      <c r="A16" s="5">
        <f>A13+1</f>
        <v>4</v>
      </c>
      <c r="B16" s="1" t="s">
        <v>14</v>
      </c>
    </row>
    <row r="17" spans="1:11" x14ac:dyDescent="0.25">
      <c r="B17" s="105"/>
      <c r="C17" s="106"/>
      <c r="D17" s="106"/>
      <c r="E17" s="106"/>
      <c r="F17" s="106"/>
      <c r="G17" s="106"/>
      <c r="H17" s="106"/>
      <c r="I17" s="106"/>
      <c r="J17" s="106"/>
      <c r="K17" s="107"/>
    </row>
    <row r="18" spans="1:11" x14ac:dyDescent="0.25">
      <c r="B18" s="1"/>
    </row>
    <row r="19" spans="1:11" x14ac:dyDescent="0.25">
      <c r="B19" s="22" t="str">
        <f>IF(B17="","",IF(B17="Other (please specify)", "You selected other, please specify below","Go to question "&amp;A22))</f>
        <v/>
      </c>
    </row>
    <row r="20" spans="1:11" x14ac:dyDescent="0.25">
      <c r="B20" s="105"/>
      <c r="C20" s="106"/>
      <c r="D20" s="106"/>
      <c r="E20" s="106"/>
      <c r="F20" s="106"/>
      <c r="G20" s="106"/>
      <c r="H20" s="106"/>
      <c r="I20" s="106"/>
      <c r="J20" s="106"/>
      <c r="K20" s="107"/>
    </row>
    <row r="22" spans="1:11" x14ac:dyDescent="0.25">
      <c r="A22" s="5">
        <f>A16+1</f>
        <v>5</v>
      </c>
      <c r="B22" s="2" t="s">
        <v>65</v>
      </c>
    </row>
    <row r="23" spans="1:11" x14ac:dyDescent="0.25">
      <c r="B23" s="105"/>
      <c r="C23" s="106"/>
      <c r="D23" s="106"/>
      <c r="E23" s="106"/>
      <c r="F23" s="106"/>
      <c r="G23" s="106"/>
      <c r="H23" s="106"/>
      <c r="I23" s="106"/>
      <c r="J23" s="106"/>
      <c r="K23" s="107"/>
    </row>
    <row r="24" spans="1:11" x14ac:dyDescent="0.25">
      <c r="B24" s="22" t="str">
        <f>IF(B23="","",IF(B23="Yes", "Go to question "&amp;A26+2,"Go to question "&amp;A26))</f>
        <v/>
      </c>
    </row>
    <row r="26" spans="1:11" x14ac:dyDescent="0.25">
      <c r="A26" s="5">
        <f>A22+1</f>
        <v>6</v>
      </c>
      <c r="B26" s="2" t="s">
        <v>66</v>
      </c>
    </row>
    <row r="27" spans="1:11" x14ac:dyDescent="0.25">
      <c r="B27" s="105"/>
      <c r="C27" s="106"/>
      <c r="D27" s="106"/>
      <c r="E27" s="106"/>
      <c r="F27" s="106"/>
      <c r="G27" s="106"/>
      <c r="H27" s="106"/>
      <c r="I27" s="106"/>
      <c r="J27" s="106"/>
      <c r="K27" s="107"/>
    </row>
    <row r="28" spans="1:11" x14ac:dyDescent="0.25">
      <c r="B28" s="22" t="str">
        <f>IF(B27="","",IF(B27="Yes", "Go to question "&amp;A30,"Go to question "&amp;A30+1))</f>
        <v/>
      </c>
    </row>
    <row r="30" spans="1:11" x14ac:dyDescent="0.25">
      <c r="A30" s="5">
        <f>A26+1</f>
        <v>7</v>
      </c>
      <c r="B30" s="2" t="s">
        <v>97</v>
      </c>
    </row>
    <row r="31" spans="1:11" x14ac:dyDescent="0.25">
      <c r="B31" s="72"/>
      <c r="C31" s="13" t="s">
        <v>67</v>
      </c>
      <c r="D31" s="3"/>
      <c r="E31" s="3"/>
      <c r="F31" s="3"/>
      <c r="G31" s="3"/>
      <c r="H31" s="3"/>
      <c r="I31" s="3"/>
      <c r="J31" s="3"/>
      <c r="K31" s="3"/>
    </row>
  </sheetData>
  <sheetProtection algorithmName="SHA-512" hashValue="gp/yidHcB9vqK+de0ddCppEtzSu62nMhnX/3LIadGIv6OrL/noIi1kn4gMcGh/QdQMCIKBWmzBdYJglRvdJUNA==" saltValue="ctp6uMC1r2GKNyUWxgJhxw==" spinCount="100000" sheet="1" objects="1" scenarios="1" selectLockedCells="1"/>
  <mergeCells count="9">
    <mergeCell ref="B20:K20"/>
    <mergeCell ref="B23:K23"/>
    <mergeCell ref="B27:K27"/>
    <mergeCell ref="B2:K2"/>
    <mergeCell ref="B4:K4"/>
    <mergeCell ref="B8:K8"/>
    <mergeCell ref="B11:K11"/>
    <mergeCell ref="B14:K14"/>
    <mergeCell ref="B17:K17"/>
  </mergeCells>
  <dataValidations count="5">
    <dataValidation type="list" allowBlank="1" showInputMessage="1" showErrorMessage="1" sqref="B17:K17">
      <formula1>state</formula1>
    </dataValidation>
    <dataValidation type="list" allowBlank="1" showInputMessage="1" showErrorMessage="1" sqref="B14:K14">
      <formula1>dob</formula1>
    </dataValidation>
    <dataValidation type="list" allowBlank="1" showInputMessage="1" showErrorMessage="1" sqref="B11:K11">
      <formula1>gender</formula1>
    </dataValidation>
    <dataValidation type="list" allowBlank="1" showInputMessage="1" showErrorMessage="1" sqref="B23:K23 B27:K27">
      <formula1>yn</formula1>
    </dataValidation>
    <dataValidation type="whole" allowBlank="1" showInputMessage="1" showErrorMessage="1" sqref="B31">
      <formula1>1</formula1>
      <formula2>120</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L41"/>
  <sheetViews>
    <sheetView showGridLines="0" workbookViewId="0">
      <pane ySplit="2" topLeftCell="A3" activePane="bottomLeft" state="frozen"/>
      <selection activeCell="A38" sqref="A38"/>
      <selection pane="bottomLeft" activeCell="B5" sqref="B5:K5"/>
    </sheetView>
  </sheetViews>
  <sheetFormatPr defaultColWidth="11" defaultRowHeight="15.75" x14ac:dyDescent="0.25"/>
  <sheetData>
    <row r="2" spans="1:11" ht="21" x14ac:dyDescent="0.35">
      <c r="B2" s="108" t="s">
        <v>33</v>
      </c>
      <c r="C2" s="109"/>
      <c r="D2" s="109"/>
      <c r="E2" s="109"/>
      <c r="F2" s="109"/>
      <c r="G2" s="109"/>
      <c r="H2" s="109"/>
      <c r="I2" s="109"/>
      <c r="J2" s="109"/>
      <c r="K2" s="110"/>
    </row>
    <row r="4" spans="1:11" x14ac:dyDescent="0.25">
      <c r="A4" s="5">
        <f>'Section 1 Demographics'!A30+1</f>
        <v>8</v>
      </c>
      <c r="B4" s="2" t="s">
        <v>229</v>
      </c>
    </row>
    <row r="5" spans="1:11" x14ac:dyDescent="0.25">
      <c r="B5" s="105"/>
      <c r="C5" s="106"/>
      <c r="D5" s="106"/>
      <c r="E5" s="106"/>
      <c r="F5" s="106"/>
      <c r="G5" s="106"/>
      <c r="H5" s="106"/>
      <c r="I5" s="106"/>
      <c r="J5" s="106"/>
      <c r="K5" s="107"/>
    </row>
    <row r="6" spans="1:11" x14ac:dyDescent="0.25">
      <c r="B6" s="1"/>
    </row>
    <row r="7" spans="1:11" x14ac:dyDescent="0.25">
      <c r="A7" s="5">
        <f>A4+1</f>
        <v>9</v>
      </c>
      <c r="B7" s="2" t="s">
        <v>57</v>
      </c>
    </row>
    <row r="8" spans="1:11" x14ac:dyDescent="0.25">
      <c r="B8" s="105"/>
      <c r="C8" s="106"/>
      <c r="D8" s="106"/>
      <c r="E8" s="106"/>
      <c r="F8" s="106"/>
      <c r="G8" s="106"/>
      <c r="H8" s="106"/>
      <c r="I8" s="106"/>
      <c r="J8" s="106"/>
      <c r="K8" s="107"/>
    </row>
    <row r="9" spans="1:11" x14ac:dyDescent="0.25">
      <c r="B9" s="1"/>
    </row>
    <row r="10" spans="1:11" x14ac:dyDescent="0.25">
      <c r="B10" s="22" t="str">
        <f>IF(B8="","",IF(B8="Other (please specify)", "You selected other, please specify below","Go to question "&amp;A13))</f>
        <v/>
      </c>
    </row>
    <row r="11" spans="1:11" x14ac:dyDescent="0.25">
      <c r="B11" s="105"/>
      <c r="C11" s="106"/>
      <c r="D11" s="106"/>
      <c r="E11" s="106"/>
      <c r="F11" s="106"/>
      <c r="G11" s="106"/>
      <c r="H11" s="106"/>
      <c r="I11" s="106"/>
      <c r="J11" s="106"/>
      <c r="K11" s="107"/>
    </row>
    <row r="13" spans="1:11" x14ac:dyDescent="0.25">
      <c r="A13" s="5">
        <f>A7+1</f>
        <v>10</v>
      </c>
      <c r="B13" s="2" t="s">
        <v>64</v>
      </c>
    </row>
    <row r="14" spans="1:11" x14ac:dyDescent="0.25">
      <c r="B14" s="105"/>
      <c r="C14" s="106"/>
      <c r="D14" s="106"/>
      <c r="E14" s="106"/>
      <c r="F14" s="106"/>
      <c r="G14" s="106"/>
      <c r="H14" s="106"/>
      <c r="I14" s="106"/>
      <c r="J14" s="106"/>
      <c r="K14" s="107"/>
    </row>
    <row r="15" spans="1:11" x14ac:dyDescent="0.25">
      <c r="B15" s="1"/>
    </row>
    <row r="16" spans="1:11" x14ac:dyDescent="0.25">
      <c r="B16" s="22" t="str">
        <f>IF(B14="","",IF(B14="Other (please specify)", "You selected other, please specify below","Go to question "&amp;A19))</f>
        <v/>
      </c>
    </row>
    <row r="17" spans="1:12" x14ac:dyDescent="0.25">
      <c r="B17" s="105"/>
      <c r="C17" s="106"/>
      <c r="D17" s="106"/>
      <c r="E17" s="106"/>
      <c r="F17" s="106"/>
      <c r="G17" s="106"/>
      <c r="H17" s="106"/>
      <c r="I17" s="106"/>
      <c r="J17" s="106"/>
      <c r="K17" s="107"/>
    </row>
    <row r="19" spans="1:12" x14ac:dyDescent="0.25">
      <c r="A19" s="5">
        <f>A13+1</f>
        <v>11</v>
      </c>
      <c r="B19" s="1" t="str">
        <f>IF(B14="TEAP Registrar", "What year will you become a Radiation Oncology Medical Physicist? (select from dropdown)", "What year did you become a Radiation Oncology Medical Physicist? (select from dropdown)")</f>
        <v>What year did you become a Radiation Oncology Medical Physicist? (select from dropdown)</v>
      </c>
    </row>
    <row r="20" spans="1:12" x14ac:dyDescent="0.25">
      <c r="B20" s="105"/>
      <c r="C20" s="106"/>
      <c r="D20" s="106"/>
      <c r="E20" s="106"/>
      <c r="F20" s="106"/>
      <c r="G20" s="106"/>
      <c r="H20" s="106"/>
      <c r="I20" s="106"/>
      <c r="J20" s="106"/>
      <c r="K20" s="107"/>
    </row>
    <row r="21" spans="1:12" x14ac:dyDescent="0.25">
      <c r="B21" s="1"/>
    </row>
    <row r="22" spans="1:12" x14ac:dyDescent="0.25">
      <c r="A22" s="5">
        <f>A19+1</f>
        <v>12</v>
      </c>
      <c r="B22" s="2" t="s">
        <v>235</v>
      </c>
    </row>
    <row r="23" spans="1:12" x14ac:dyDescent="0.25">
      <c r="B23" s="105"/>
      <c r="C23" s="106"/>
      <c r="D23" s="106"/>
      <c r="E23" s="106"/>
      <c r="F23" s="106"/>
      <c r="G23" s="106"/>
      <c r="H23" s="106"/>
      <c r="I23" s="106"/>
      <c r="J23" s="106"/>
      <c r="K23" s="107"/>
    </row>
    <row r="24" spans="1:12" x14ac:dyDescent="0.25">
      <c r="B24" s="1"/>
    </row>
    <row r="25" spans="1:12" x14ac:dyDescent="0.25">
      <c r="B25" s="22" t="str">
        <f>IF(B23="","",IF(B23="Other (please specify)","You selected other, please specify below",IF(B14="TEAP Registrar","Go to question "&amp;A31,"Go to question "&amp;A28)))</f>
        <v/>
      </c>
    </row>
    <row r="26" spans="1:12" x14ac:dyDescent="0.25">
      <c r="B26" s="105"/>
      <c r="C26" s="106"/>
      <c r="D26" s="106"/>
      <c r="E26" s="106"/>
      <c r="F26" s="106"/>
      <c r="G26" s="106"/>
      <c r="H26" s="106"/>
      <c r="I26" s="106"/>
      <c r="J26" s="106"/>
      <c r="K26" s="107"/>
    </row>
    <row r="28" spans="1:12" ht="39" customHeight="1" x14ac:dyDescent="0.25">
      <c r="A28" s="20">
        <f>A22+1</f>
        <v>13</v>
      </c>
      <c r="B28" s="112" t="s">
        <v>98</v>
      </c>
      <c r="C28" s="112"/>
      <c r="D28" s="112"/>
      <c r="E28" s="112"/>
      <c r="F28" s="112"/>
      <c r="G28" s="112"/>
      <c r="H28" s="112"/>
      <c r="I28" s="112"/>
      <c r="J28" s="112"/>
      <c r="K28" s="112"/>
      <c r="L28" s="11"/>
    </row>
    <row r="29" spans="1:12" x14ac:dyDescent="0.25">
      <c r="A29" s="11"/>
      <c r="B29" s="73"/>
      <c r="C29" s="21" t="s">
        <v>99</v>
      </c>
      <c r="D29" s="10"/>
      <c r="E29" s="10"/>
      <c r="F29" s="10"/>
      <c r="G29" s="10"/>
      <c r="H29" s="10"/>
      <c r="I29" s="10"/>
      <c r="J29" s="10"/>
      <c r="K29" s="10"/>
      <c r="L29" s="11"/>
    </row>
    <row r="31" spans="1:12" x14ac:dyDescent="0.25">
      <c r="A31" s="5">
        <f>A28+1</f>
        <v>14</v>
      </c>
      <c r="B31" s="1" t="s">
        <v>42</v>
      </c>
    </row>
    <row r="32" spans="1:12" x14ac:dyDescent="0.25">
      <c r="B32" s="105"/>
      <c r="C32" s="106"/>
      <c r="D32" s="106"/>
      <c r="E32" s="106"/>
      <c r="F32" s="106"/>
      <c r="G32" s="106"/>
      <c r="H32" s="106"/>
      <c r="I32" s="106"/>
      <c r="J32" s="106"/>
      <c r="K32" s="107"/>
    </row>
    <row r="34" spans="1:11" x14ac:dyDescent="0.25">
      <c r="B34" s="22" t="str">
        <f>IF(B32="","",IF(B32="Other (please specify)", "You selected other, please specify below",IF(B14="TEAP Trainee","Go to Section 5 Pratice Details","Go to question "&amp;A31+1)))</f>
        <v/>
      </c>
    </row>
    <row r="35" spans="1:11" x14ac:dyDescent="0.25">
      <c r="B35" s="105"/>
      <c r="C35" s="106"/>
      <c r="D35" s="106"/>
      <c r="E35" s="106"/>
      <c r="F35" s="106"/>
      <c r="G35" s="106"/>
      <c r="H35" s="106"/>
      <c r="I35" s="106"/>
      <c r="J35" s="106"/>
      <c r="K35" s="107"/>
    </row>
    <row r="37" spans="1:11" x14ac:dyDescent="0.25">
      <c r="A37" s="5">
        <f>'Section 2 Professional'!A31+1</f>
        <v>15</v>
      </c>
      <c r="B37" s="2" t="s">
        <v>43</v>
      </c>
    </row>
    <row r="38" spans="1:11" x14ac:dyDescent="0.25">
      <c r="B38" s="105"/>
      <c r="C38" s="106"/>
      <c r="D38" s="106"/>
      <c r="E38" s="106"/>
      <c r="F38" s="106"/>
      <c r="G38" s="106"/>
      <c r="H38" s="106"/>
      <c r="I38" s="106"/>
      <c r="J38" s="106"/>
      <c r="K38" s="107"/>
    </row>
    <row r="39" spans="1:11" x14ac:dyDescent="0.25">
      <c r="B39" s="1"/>
    </row>
    <row r="40" spans="1:11" x14ac:dyDescent="0.25">
      <c r="B40" s="22" t="str">
        <f>IF(B38="","",IF(B38="Other (please specify)","You selected other, please specify below",IF(LEFT(B38,1)*1&gt;3,"Go to question "&amp;'Section 3 Retired'!A4,"Go to question "&amp;'Section 3 Retired'!A4)))</f>
        <v/>
      </c>
    </row>
    <row r="41" spans="1:11" x14ac:dyDescent="0.25">
      <c r="B41" s="105"/>
      <c r="C41" s="106"/>
      <c r="D41" s="106"/>
      <c r="E41" s="106"/>
      <c r="F41" s="106"/>
      <c r="G41" s="106"/>
      <c r="H41" s="106"/>
      <c r="I41" s="106"/>
      <c r="J41" s="106"/>
      <c r="K41" s="107"/>
    </row>
  </sheetData>
  <sheetProtection algorithmName="SHA-512" hashValue="utDLhK3CrRnHRf+IFb/tWp1x5ipcEbeZOpwRfQN7iO145BiLEdbVRMVVGVksVX1h+DgNlC+TqVV/kUaSEtx3sQ==" saltValue="AwvESKVsom7AuiSBd+uAtA==" spinCount="100000" sheet="1" selectLockedCells="1"/>
  <mergeCells count="14">
    <mergeCell ref="B41:K41"/>
    <mergeCell ref="B38:K38"/>
    <mergeCell ref="B35:K35"/>
    <mergeCell ref="B28:K28"/>
    <mergeCell ref="B2:K2"/>
    <mergeCell ref="B5:K5"/>
    <mergeCell ref="B20:K20"/>
    <mergeCell ref="B23:K23"/>
    <mergeCell ref="B8:K8"/>
    <mergeCell ref="B11:K11"/>
    <mergeCell ref="B26:K26"/>
    <mergeCell ref="B32:K32"/>
    <mergeCell ref="B14:K14"/>
    <mergeCell ref="B17:K17"/>
  </mergeCells>
  <dataValidations count="8">
    <dataValidation type="list" allowBlank="1" showInputMessage="1" showErrorMessage="1" sqref="B5:K5">
      <formula1>dob</formula1>
    </dataValidation>
    <dataValidation type="list" allowBlank="1" showInputMessage="1" showErrorMessage="1" sqref="B8:K8">
      <formula1>country</formula1>
    </dataValidation>
    <dataValidation type="list" allowBlank="1" showInputMessage="1" showErrorMessage="1" sqref="B20:K20">
      <formula1>qualify</formula1>
    </dataValidation>
    <dataValidation type="list" allowBlank="1" showInputMessage="1" showErrorMessage="1" sqref="B23:K23">
      <formula1>world</formula1>
    </dataValidation>
    <dataValidation type="list" allowBlank="1" showInputMessage="1" showErrorMessage="1" sqref="B32:K32">
      <formula1>workplan</formula1>
    </dataValidation>
    <dataValidation type="list" allowBlank="1" showInputMessage="1" showErrorMessage="1" sqref="B14:K14">
      <formula1>status</formula1>
    </dataValidation>
    <dataValidation type="whole" allowBlank="1" showInputMessage="1" showErrorMessage="1" sqref="B29">
      <formula1>0</formula1>
      <formula2>30</formula2>
    </dataValidation>
    <dataValidation type="list" allowBlank="1" showInputMessage="1" showErrorMessage="1" sqref="B38:K38">
      <formula1>firstyear</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L29"/>
  <sheetViews>
    <sheetView showGridLines="0" workbookViewId="0">
      <pane ySplit="2" topLeftCell="A3" activePane="bottomLeft" state="frozen"/>
      <selection activeCell="A38" sqref="A38"/>
      <selection pane="bottomLeft" activeCell="B12" sqref="B12:K12"/>
    </sheetView>
  </sheetViews>
  <sheetFormatPr defaultColWidth="11" defaultRowHeight="15.75" x14ac:dyDescent="0.25"/>
  <sheetData>
    <row r="2" spans="1:11" ht="21" x14ac:dyDescent="0.35">
      <c r="B2" s="108" t="s">
        <v>328</v>
      </c>
      <c r="C2" s="109"/>
      <c r="D2" s="109"/>
      <c r="E2" s="109"/>
      <c r="F2" s="109"/>
      <c r="G2" s="109"/>
      <c r="H2" s="109"/>
      <c r="I2" s="109"/>
      <c r="J2" s="109"/>
      <c r="K2" s="110"/>
    </row>
    <row r="4" spans="1:11" x14ac:dyDescent="0.25">
      <c r="A4" s="5">
        <f>'Section 2 Professional'!A37+1</f>
        <v>16</v>
      </c>
      <c r="B4" s="2" t="s">
        <v>48</v>
      </c>
    </row>
    <row r="5" spans="1:11" x14ac:dyDescent="0.25">
      <c r="B5" s="105"/>
      <c r="C5" s="106"/>
      <c r="D5" s="106"/>
      <c r="E5" s="106"/>
      <c r="F5" s="106"/>
      <c r="G5" s="106"/>
      <c r="H5" s="106"/>
      <c r="I5" s="106"/>
      <c r="J5" s="106"/>
      <c r="K5" s="107"/>
    </row>
    <row r="6" spans="1:11" x14ac:dyDescent="0.25">
      <c r="B6" s="22" t="str">
        <f>IF(B5="","",IF(B5="Yes", "Go to question "&amp;A8,"Go to question "&amp;A21+1))</f>
        <v/>
      </c>
    </row>
    <row r="7" spans="1:11" x14ac:dyDescent="0.25">
      <c r="B7" s="1"/>
    </row>
    <row r="8" spans="1:11" x14ac:dyDescent="0.25">
      <c r="A8" s="5">
        <f>A4+1</f>
        <v>17</v>
      </c>
      <c r="B8" s="2" t="str">
        <f>IF(B5="No","no answered at Q"&amp;A4,"At what age did you retire from practicing as a ROMP?")</f>
        <v>At what age did you retire from practicing as a ROMP?</v>
      </c>
    </row>
    <row r="9" spans="1:11" x14ac:dyDescent="0.25">
      <c r="B9" s="72"/>
      <c r="C9" s="3" t="s">
        <v>49</v>
      </c>
      <c r="D9" s="3"/>
      <c r="E9" s="3"/>
      <c r="F9" s="3"/>
      <c r="G9" s="3"/>
      <c r="H9" s="3"/>
      <c r="I9" s="3"/>
      <c r="J9" s="3"/>
      <c r="K9" s="3"/>
    </row>
    <row r="10" spans="1:11" x14ac:dyDescent="0.25">
      <c r="B10" s="1"/>
    </row>
    <row r="11" spans="1:11" x14ac:dyDescent="0.25">
      <c r="A11" s="5">
        <f>A8+1</f>
        <v>18</v>
      </c>
      <c r="B11" s="2" t="str">
        <f>IF(B5="No","no answered at Q"&amp;A4,"Did you retire from practising as a ROMP earlier than planned? (select from dropdown)")</f>
        <v>Did you retire from practising as a ROMP earlier than planned? (select from dropdown)</v>
      </c>
    </row>
    <row r="12" spans="1:11" x14ac:dyDescent="0.25">
      <c r="B12" s="105"/>
      <c r="C12" s="106"/>
      <c r="D12" s="106"/>
      <c r="E12" s="106"/>
      <c r="F12" s="106"/>
      <c r="G12" s="106"/>
      <c r="H12" s="106"/>
      <c r="I12" s="106"/>
      <c r="J12" s="106"/>
      <c r="K12" s="107"/>
    </row>
    <row r="13" spans="1:11" x14ac:dyDescent="0.25">
      <c r="B13" s="4" t="str">
        <f>IF(B12="","",IF(B12="Yes", "Go to question "&amp;A15,"Go to question "&amp;A21))</f>
        <v/>
      </c>
    </row>
    <row r="15" spans="1:11" x14ac:dyDescent="0.25">
      <c r="A15" s="5">
        <f>A11+1</f>
        <v>19</v>
      </c>
      <c r="B15" s="2" t="str">
        <f>IF(B12="No","no answered at Q"&amp;A11,"Please select the primary reasons behind your decision to retire earlier than planned.")</f>
        <v>Please select the primary reasons behind your decision to retire earlier than planned.</v>
      </c>
    </row>
    <row r="16" spans="1:11" x14ac:dyDescent="0.25">
      <c r="B16" s="105"/>
      <c r="C16" s="106"/>
      <c r="D16" s="106"/>
      <c r="E16" s="106"/>
      <c r="F16" s="106"/>
      <c r="G16" s="106"/>
      <c r="H16" s="106"/>
      <c r="I16" s="106"/>
      <c r="J16" s="106"/>
      <c r="K16" s="107"/>
    </row>
    <row r="17" spans="1:12" x14ac:dyDescent="0.25">
      <c r="B17" s="1"/>
    </row>
    <row r="18" spans="1:12" x14ac:dyDescent="0.25">
      <c r="B18" s="1" t="s">
        <v>36</v>
      </c>
    </row>
    <row r="19" spans="1:12" x14ac:dyDescent="0.25">
      <c r="B19" s="105"/>
      <c r="C19" s="106"/>
      <c r="D19" s="106"/>
      <c r="E19" s="106"/>
      <c r="F19" s="106"/>
      <c r="G19" s="106"/>
      <c r="H19" s="106"/>
      <c r="I19" s="106"/>
      <c r="J19" s="106"/>
      <c r="K19" s="107"/>
    </row>
    <row r="21" spans="1:12" x14ac:dyDescent="0.25">
      <c r="A21" s="5">
        <f>A15+1</f>
        <v>20</v>
      </c>
      <c r="B21" s="2" t="s">
        <v>55</v>
      </c>
    </row>
    <row r="22" spans="1:12" x14ac:dyDescent="0.25">
      <c r="B22" s="105"/>
      <c r="C22" s="106"/>
      <c r="D22" s="106"/>
      <c r="E22" s="106"/>
      <c r="F22" s="106"/>
      <c r="G22" s="106"/>
      <c r="H22" s="106"/>
      <c r="I22" s="106"/>
      <c r="J22" s="106"/>
      <c r="K22" s="107"/>
    </row>
    <row r="23" spans="1:12" x14ac:dyDescent="0.25">
      <c r="B23" s="4" t="str">
        <f>IF(AND(B5="Yes",B22="Yes"),"End Survey Here - Thank you for your time","")</f>
        <v/>
      </c>
    </row>
    <row r="24" spans="1:12" x14ac:dyDescent="0.25">
      <c r="A24" s="12"/>
      <c r="B24" s="12"/>
      <c r="C24" s="12"/>
      <c r="D24" s="12"/>
      <c r="E24" s="12"/>
      <c r="F24" s="12"/>
      <c r="G24" s="12"/>
      <c r="H24" s="12"/>
      <c r="I24" s="12"/>
      <c r="J24" s="12"/>
      <c r="K24" s="12"/>
      <c r="L24" s="12"/>
    </row>
    <row r="25" spans="1:12" x14ac:dyDescent="0.25">
      <c r="A25" s="23"/>
      <c r="B25" s="24"/>
      <c r="C25" s="12"/>
      <c r="D25" s="12"/>
      <c r="E25" s="12"/>
      <c r="F25" s="12"/>
      <c r="G25" s="12"/>
      <c r="H25" s="12"/>
      <c r="I25" s="12"/>
      <c r="J25" s="12"/>
      <c r="K25" s="12"/>
      <c r="L25" s="12"/>
    </row>
    <row r="26" spans="1:12" x14ac:dyDescent="0.25">
      <c r="A26" s="12"/>
      <c r="B26" s="10"/>
      <c r="C26" s="10"/>
      <c r="D26" s="10"/>
      <c r="E26" s="10"/>
      <c r="F26" s="10"/>
      <c r="G26" s="10"/>
      <c r="H26" s="10"/>
      <c r="I26" s="10"/>
      <c r="J26" s="10"/>
      <c r="K26" s="10"/>
      <c r="L26" s="12"/>
    </row>
    <row r="27" spans="1:12" x14ac:dyDescent="0.25">
      <c r="A27" s="12"/>
      <c r="B27" s="12"/>
      <c r="C27" s="12"/>
      <c r="D27" s="12"/>
      <c r="E27" s="12"/>
      <c r="F27" s="12"/>
      <c r="G27" s="12"/>
      <c r="H27" s="12"/>
      <c r="I27" s="12"/>
      <c r="J27" s="12"/>
      <c r="K27" s="12"/>
      <c r="L27" s="12"/>
    </row>
    <row r="28" spans="1:12" x14ac:dyDescent="0.25">
      <c r="A28" s="12"/>
      <c r="B28" s="12"/>
      <c r="C28" s="12"/>
      <c r="D28" s="12"/>
      <c r="E28" s="12"/>
      <c r="F28" s="12"/>
      <c r="G28" s="12"/>
      <c r="H28" s="12"/>
      <c r="I28" s="12"/>
      <c r="J28" s="12"/>
      <c r="K28" s="12"/>
      <c r="L28" s="12"/>
    </row>
    <row r="29" spans="1:12" x14ac:dyDescent="0.25">
      <c r="A29" s="12"/>
      <c r="B29" s="12"/>
      <c r="C29" s="12"/>
      <c r="D29" s="12"/>
      <c r="E29" s="12"/>
      <c r="F29" s="12"/>
      <c r="G29" s="12"/>
      <c r="H29" s="12"/>
      <c r="I29" s="12"/>
      <c r="J29" s="12"/>
      <c r="K29" s="12"/>
      <c r="L29" s="12"/>
    </row>
  </sheetData>
  <sheetProtection algorithmName="SHA-512" hashValue="+nO6ot47/3VyvEIlEB0mA9bfxGKss9w2og9A//g6GvHpu+fz0bCXhVk9N/y9klyu0LALLBi9eaOnm2AawFIkuA==" saltValue="kP0l1XyAdODSDLDALb0bTA==" spinCount="100000" sheet="1" objects="1" scenarios="1" selectLockedCells="1"/>
  <mergeCells count="6">
    <mergeCell ref="B19:K19"/>
    <mergeCell ref="B22:K22"/>
    <mergeCell ref="B2:K2"/>
    <mergeCell ref="B5:K5"/>
    <mergeCell ref="B12:K12"/>
    <mergeCell ref="B16:K16"/>
  </mergeCells>
  <dataValidations count="3">
    <dataValidation type="list" allowBlank="1" showInputMessage="1" showErrorMessage="1" sqref="B5:K5 B12:K12 B22:K22">
      <formula1>yn</formula1>
    </dataValidation>
    <dataValidation type="whole" allowBlank="1" showInputMessage="1" showErrorMessage="1" sqref="B26 B9">
      <formula1>20</formula1>
      <formula2>100</formula2>
    </dataValidation>
    <dataValidation type="list" allowBlank="1" showInputMessage="1" showErrorMessage="1" sqref="B16:K16">
      <formula1>retirewhy</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K48"/>
  <sheetViews>
    <sheetView showGridLines="0" workbookViewId="0">
      <pane ySplit="2" topLeftCell="A9" activePane="bottomLeft" state="frozen"/>
      <selection activeCell="A38" sqref="A38"/>
      <selection pane="bottomLeft" activeCell="K14" sqref="K14"/>
    </sheetView>
  </sheetViews>
  <sheetFormatPr defaultColWidth="11" defaultRowHeight="15.75" x14ac:dyDescent="0.25"/>
  <sheetData>
    <row r="2" spans="1:11" ht="21" x14ac:dyDescent="0.35">
      <c r="B2" s="108" t="s">
        <v>327</v>
      </c>
      <c r="C2" s="109"/>
      <c r="D2" s="109"/>
      <c r="E2" s="109"/>
      <c r="F2" s="109"/>
      <c r="G2" s="109"/>
      <c r="H2" s="109"/>
      <c r="I2" s="109"/>
      <c r="J2" s="109"/>
      <c r="K2" s="110"/>
    </row>
    <row r="4" spans="1:11" x14ac:dyDescent="0.25">
      <c r="A4" s="5">
        <f>'Section 3 Retired'!A21+1</f>
        <v>21</v>
      </c>
      <c r="B4" s="2" t="s">
        <v>108</v>
      </c>
    </row>
    <row r="5" spans="1:11" x14ac:dyDescent="0.25">
      <c r="B5" s="116"/>
      <c r="C5" s="117"/>
      <c r="D5" s="117"/>
      <c r="E5" s="117"/>
      <c r="F5" s="117"/>
      <c r="G5" s="117"/>
      <c r="H5" s="117"/>
      <c r="I5" s="117"/>
      <c r="J5" s="117"/>
      <c r="K5" s="118"/>
    </row>
    <row r="6" spans="1:11" x14ac:dyDescent="0.25">
      <c r="B6" s="4"/>
    </row>
    <row r="7" spans="1:11" x14ac:dyDescent="0.25">
      <c r="B7" s="1"/>
    </row>
    <row r="8" spans="1:11" ht="34.15" customHeight="1" x14ac:dyDescent="0.25">
      <c r="A8" s="6">
        <f>A4+1</f>
        <v>22</v>
      </c>
      <c r="B8" s="119" t="s">
        <v>73</v>
      </c>
      <c r="C8" s="119"/>
      <c r="D8" s="119"/>
      <c r="E8" s="119"/>
      <c r="F8" s="119"/>
      <c r="G8" s="119"/>
      <c r="H8" s="119"/>
      <c r="I8" s="119"/>
      <c r="J8" s="119"/>
      <c r="K8" s="119"/>
    </row>
    <row r="9" spans="1:11" x14ac:dyDescent="0.25">
      <c r="B9" s="72"/>
      <c r="C9" s="3" t="s">
        <v>74</v>
      </c>
      <c r="D9" s="3"/>
      <c r="E9" s="3"/>
      <c r="F9" s="3"/>
      <c r="G9" s="3"/>
      <c r="H9" s="3"/>
      <c r="I9" s="3"/>
      <c r="J9" s="3"/>
      <c r="K9" s="3"/>
    </row>
    <row r="10" spans="1:11" x14ac:dyDescent="0.25">
      <c r="B10" s="1"/>
    </row>
    <row r="11" spans="1:11" x14ac:dyDescent="0.25">
      <c r="B11" s="1"/>
    </row>
    <row r="12" spans="1:11" ht="33" customHeight="1" x14ac:dyDescent="0.25">
      <c r="A12" s="6">
        <f>A8+1</f>
        <v>23</v>
      </c>
      <c r="B12" s="112" t="s">
        <v>75</v>
      </c>
      <c r="C12" s="112"/>
      <c r="D12" s="112"/>
      <c r="E12" s="112"/>
      <c r="F12" s="112"/>
      <c r="G12" s="112"/>
      <c r="H12" s="112"/>
      <c r="I12" s="112"/>
      <c r="J12" s="112"/>
      <c r="K12" s="112"/>
    </row>
    <row r="13" spans="1:11" x14ac:dyDescent="0.25">
      <c r="C13" s="3"/>
      <c r="D13" s="3"/>
      <c r="E13" s="3"/>
      <c r="F13" s="3"/>
      <c r="G13" s="3"/>
      <c r="H13" s="3"/>
      <c r="I13" s="3"/>
      <c r="J13" s="3"/>
      <c r="K13" s="3"/>
    </row>
    <row r="14" spans="1:11" x14ac:dyDescent="0.25">
      <c r="B14" s="7" t="s">
        <v>76</v>
      </c>
      <c r="C14" s="7"/>
      <c r="D14" s="7"/>
      <c r="E14" s="7"/>
      <c r="F14" s="7"/>
      <c r="G14" s="7"/>
      <c r="H14" s="7"/>
      <c r="I14" s="7"/>
      <c r="J14" s="7"/>
      <c r="K14" s="74"/>
    </row>
    <row r="15" spans="1:11" x14ac:dyDescent="0.25">
      <c r="B15" s="7" t="s">
        <v>79</v>
      </c>
      <c r="C15" s="7"/>
      <c r="D15" s="7"/>
      <c r="E15" s="7"/>
      <c r="F15" s="7"/>
      <c r="G15" s="7"/>
      <c r="H15" s="7"/>
      <c r="I15" s="7"/>
      <c r="J15" s="7"/>
      <c r="K15" s="74"/>
    </row>
    <row r="16" spans="1:11" x14ac:dyDescent="0.25">
      <c r="B16" s="7" t="s">
        <v>77</v>
      </c>
      <c r="C16" s="7"/>
      <c r="D16" s="7"/>
      <c r="E16" s="7"/>
      <c r="F16" s="7"/>
      <c r="G16" s="7"/>
      <c r="H16" s="7"/>
      <c r="I16" s="7"/>
      <c r="J16" s="7"/>
      <c r="K16" s="74"/>
    </row>
    <row r="17" spans="1:11" x14ac:dyDescent="0.25">
      <c r="B17" s="7" t="s">
        <v>78</v>
      </c>
      <c r="C17" s="7"/>
      <c r="D17" s="7"/>
      <c r="E17" s="7"/>
      <c r="F17" s="7"/>
      <c r="G17" s="7"/>
      <c r="H17" s="7"/>
      <c r="I17" s="7"/>
      <c r="J17" s="7"/>
      <c r="K17" s="74"/>
    </row>
    <row r="18" spans="1:11" x14ac:dyDescent="0.25">
      <c r="B18" s="7" t="s">
        <v>251</v>
      </c>
      <c r="C18" s="7"/>
      <c r="D18" s="7"/>
      <c r="E18" s="7"/>
      <c r="F18" s="7"/>
      <c r="G18" s="7"/>
      <c r="H18" s="7"/>
      <c r="I18" s="7"/>
      <c r="J18" s="7"/>
      <c r="K18" s="74"/>
    </row>
    <row r="19" spans="1:11" x14ac:dyDescent="0.25">
      <c r="B19" s="14" t="s">
        <v>267</v>
      </c>
      <c r="C19" s="7"/>
      <c r="D19" s="7"/>
      <c r="E19" s="7"/>
      <c r="F19" s="7"/>
      <c r="G19" s="7"/>
      <c r="H19" s="7"/>
      <c r="I19" s="7"/>
      <c r="J19" s="7"/>
      <c r="K19" s="74"/>
    </row>
    <row r="20" spans="1:11" x14ac:dyDescent="0.25">
      <c r="B20" s="14" t="s">
        <v>268</v>
      </c>
      <c r="C20" s="7"/>
      <c r="D20" s="7"/>
      <c r="E20" s="7"/>
      <c r="F20" s="7"/>
      <c r="G20" s="7"/>
      <c r="H20" s="7"/>
      <c r="I20" s="7"/>
      <c r="J20" s="7"/>
      <c r="K20" s="74"/>
    </row>
    <row r="21" spans="1:11" x14ac:dyDescent="0.25">
      <c r="B21" s="14" t="s">
        <v>13</v>
      </c>
      <c r="C21" s="7"/>
      <c r="D21" s="113"/>
      <c r="E21" s="114"/>
      <c r="F21" s="114"/>
      <c r="G21" s="114"/>
      <c r="H21" s="114"/>
      <c r="I21" s="115"/>
      <c r="J21" s="7"/>
      <c r="K21" s="74"/>
    </row>
    <row r="22" spans="1:11" x14ac:dyDescent="0.25">
      <c r="B22" s="3" t="s">
        <v>80</v>
      </c>
      <c r="C22" s="3"/>
      <c r="D22" s="3"/>
      <c r="E22" s="3"/>
      <c r="F22" s="3"/>
      <c r="G22" s="3"/>
      <c r="H22" s="3"/>
      <c r="I22" s="3"/>
      <c r="J22" s="3"/>
      <c r="K22" s="78">
        <f>SUM(K14:K21)</f>
        <v>0</v>
      </c>
    </row>
    <row r="23" spans="1:11" x14ac:dyDescent="0.25">
      <c r="B23" s="1"/>
    </row>
    <row r="24" spans="1:11" ht="34.15" customHeight="1" x14ac:dyDescent="0.25">
      <c r="A24" s="6">
        <f>A12+1</f>
        <v>24</v>
      </c>
      <c r="B24" s="112" t="str">
        <f>"Based on your current working arrangements and the typical hours you work in a week (reported in question " &amp;A12&amp;"), please estimate the typical hours per week you spend working in the various organisations and/or institutions?"</f>
        <v>Based on your current working arrangements and the typical hours you work in a week (reported in question 23), please estimate the typical hours per week you spend working in the various organisations and/or institutions?</v>
      </c>
      <c r="C24" s="112"/>
      <c r="D24" s="112"/>
      <c r="E24" s="112"/>
      <c r="F24" s="112"/>
      <c r="G24" s="112"/>
      <c r="H24" s="112"/>
      <c r="I24" s="112"/>
      <c r="J24" s="112"/>
      <c r="K24" s="112"/>
    </row>
    <row r="25" spans="1:11" x14ac:dyDescent="0.25">
      <c r="C25" s="3"/>
      <c r="D25" s="3"/>
      <c r="E25" s="3"/>
      <c r="F25" s="3"/>
      <c r="G25" s="3"/>
      <c r="H25" s="3"/>
      <c r="I25" s="3"/>
      <c r="J25" s="3"/>
      <c r="K25" s="3"/>
    </row>
    <row r="26" spans="1:11" x14ac:dyDescent="0.25">
      <c r="B26" s="7" t="s">
        <v>106</v>
      </c>
      <c r="C26" s="7"/>
      <c r="D26" s="7"/>
      <c r="E26" s="7"/>
      <c r="F26" s="7"/>
      <c r="G26" s="7"/>
      <c r="H26" s="7"/>
      <c r="I26" s="7"/>
      <c r="J26" s="7"/>
      <c r="K26" s="74"/>
    </row>
    <row r="27" spans="1:11" x14ac:dyDescent="0.25">
      <c r="B27" s="7" t="s">
        <v>107</v>
      </c>
      <c r="C27" s="7"/>
      <c r="D27" s="7"/>
      <c r="E27" s="7"/>
      <c r="F27" s="7"/>
      <c r="G27" s="7"/>
      <c r="H27" s="7"/>
      <c r="I27" s="7"/>
      <c r="J27" s="7"/>
      <c r="K27" s="74"/>
    </row>
    <row r="28" spans="1:11" x14ac:dyDescent="0.25">
      <c r="B28" s="7" t="s">
        <v>81</v>
      </c>
      <c r="C28" s="7"/>
      <c r="D28" s="7"/>
      <c r="E28" s="7"/>
      <c r="F28" s="7"/>
      <c r="G28" s="7"/>
      <c r="H28" s="7"/>
      <c r="I28" s="7"/>
      <c r="J28" s="7"/>
      <c r="K28" s="74"/>
    </row>
    <row r="29" spans="1:11" x14ac:dyDescent="0.25">
      <c r="B29" s="7" t="s">
        <v>247</v>
      </c>
      <c r="C29" s="7"/>
      <c r="D29" s="7"/>
      <c r="E29" s="7"/>
      <c r="F29" s="7"/>
      <c r="G29" s="7"/>
      <c r="H29" s="7"/>
      <c r="I29" s="7"/>
      <c r="J29" s="7"/>
      <c r="K29" s="74"/>
    </row>
    <row r="30" spans="1:11" x14ac:dyDescent="0.25">
      <c r="B30" s="7" t="s">
        <v>248</v>
      </c>
      <c r="C30" s="7"/>
      <c r="D30" s="7"/>
      <c r="E30" s="7"/>
      <c r="F30" s="7"/>
      <c r="G30" s="7"/>
      <c r="H30" s="7"/>
      <c r="I30" s="7"/>
      <c r="J30" s="7"/>
      <c r="K30" s="74"/>
    </row>
    <row r="31" spans="1:11" x14ac:dyDescent="0.25">
      <c r="B31" s="14" t="s">
        <v>13</v>
      </c>
      <c r="C31" s="7"/>
      <c r="D31" s="113"/>
      <c r="E31" s="114"/>
      <c r="F31" s="114"/>
      <c r="G31" s="114"/>
      <c r="H31" s="114"/>
      <c r="I31" s="115"/>
      <c r="J31" s="7"/>
      <c r="K31" s="74"/>
    </row>
    <row r="32" spans="1:11" x14ac:dyDescent="0.25">
      <c r="B32" s="3" t="s">
        <v>80</v>
      </c>
      <c r="C32" s="3"/>
      <c r="D32" s="3"/>
      <c r="E32" s="3"/>
      <c r="F32" s="3"/>
      <c r="G32" s="3"/>
      <c r="H32" s="3"/>
      <c r="I32" s="3"/>
      <c r="J32" s="3"/>
      <c r="K32" s="78">
        <f>SUM(K26:K31)</f>
        <v>0</v>
      </c>
    </row>
    <row r="33" spans="1:11" x14ac:dyDescent="0.25">
      <c r="B33" s="4"/>
      <c r="K33" s="9" t="str">
        <f>IF(K32=K22,"","Totals for Q23 and Q24 should match")</f>
        <v/>
      </c>
    </row>
    <row r="34" spans="1:11" x14ac:dyDescent="0.25">
      <c r="B34" s="4"/>
    </row>
    <row r="35" spans="1:11" x14ac:dyDescent="0.25">
      <c r="A35" s="6">
        <f>A24+1</f>
        <v>25</v>
      </c>
      <c r="B35" s="112" t="s">
        <v>82</v>
      </c>
      <c r="C35" s="112"/>
      <c r="D35" s="112"/>
      <c r="E35" s="112"/>
      <c r="F35" s="112"/>
      <c r="G35" s="112"/>
      <c r="H35" s="112"/>
      <c r="I35" s="112"/>
      <c r="J35" s="112"/>
      <c r="K35" s="112"/>
    </row>
    <row r="36" spans="1:11" x14ac:dyDescent="0.25">
      <c r="C36" s="3"/>
      <c r="D36" s="3"/>
      <c r="E36" s="3"/>
      <c r="F36" s="3"/>
      <c r="G36" s="3"/>
      <c r="H36" s="3"/>
      <c r="I36" s="3"/>
      <c r="J36" s="3"/>
      <c r="K36" s="3"/>
    </row>
    <row r="37" spans="1:11" x14ac:dyDescent="0.25">
      <c r="B37" s="7" t="s">
        <v>76</v>
      </c>
      <c r="C37" s="7"/>
      <c r="D37" s="7"/>
      <c r="E37" s="7"/>
      <c r="F37" s="7"/>
      <c r="G37" s="7"/>
      <c r="H37" s="7"/>
      <c r="I37" s="7"/>
      <c r="J37" s="7"/>
      <c r="K37" s="74"/>
    </row>
    <row r="38" spans="1:11" x14ac:dyDescent="0.25">
      <c r="B38" s="7" t="s">
        <v>79</v>
      </c>
      <c r="C38" s="7"/>
      <c r="D38" s="7"/>
      <c r="E38" s="7"/>
      <c r="F38" s="7"/>
      <c r="G38" s="7"/>
      <c r="H38" s="7"/>
      <c r="I38" s="7"/>
      <c r="J38" s="7"/>
      <c r="K38" s="74"/>
    </row>
    <row r="39" spans="1:11" x14ac:dyDescent="0.25">
      <c r="B39" s="7" t="s">
        <v>77</v>
      </c>
      <c r="C39" s="7"/>
      <c r="D39" s="7"/>
      <c r="E39" s="7"/>
      <c r="F39" s="7"/>
      <c r="G39" s="7"/>
      <c r="H39" s="7"/>
      <c r="I39" s="7"/>
      <c r="J39" s="7"/>
      <c r="K39" s="74"/>
    </row>
    <row r="40" spans="1:11" x14ac:dyDescent="0.25">
      <c r="B40" s="7" t="s">
        <v>78</v>
      </c>
      <c r="C40" s="7"/>
      <c r="D40" s="7"/>
      <c r="E40" s="7"/>
      <c r="F40" s="7"/>
      <c r="G40" s="7"/>
      <c r="H40" s="7"/>
      <c r="I40" s="7"/>
      <c r="J40" s="7"/>
      <c r="K40" s="74"/>
    </row>
    <row r="41" spans="1:11" x14ac:dyDescent="0.25">
      <c r="B41" s="7" t="s">
        <v>251</v>
      </c>
      <c r="C41" s="7"/>
      <c r="D41" s="7"/>
      <c r="E41" s="7"/>
      <c r="F41" s="7"/>
      <c r="G41" s="7"/>
      <c r="H41" s="7"/>
      <c r="I41" s="7"/>
      <c r="J41" s="7"/>
      <c r="K41" s="74"/>
    </row>
    <row r="42" spans="1:11" x14ac:dyDescent="0.25">
      <c r="B42" s="14" t="s">
        <v>267</v>
      </c>
      <c r="C42" s="7"/>
      <c r="D42" s="7"/>
      <c r="E42" s="7"/>
      <c r="F42" s="7"/>
      <c r="G42" s="7"/>
      <c r="H42" s="7"/>
      <c r="I42" s="7"/>
      <c r="J42" s="7"/>
      <c r="K42" s="74"/>
    </row>
    <row r="43" spans="1:11" x14ac:dyDescent="0.25">
      <c r="B43" s="14" t="s">
        <v>268</v>
      </c>
      <c r="C43" s="7"/>
      <c r="D43" s="7"/>
      <c r="E43" s="7"/>
      <c r="F43" s="7"/>
      <c r="G43" s="7"/>
      <c r="H43" s="7"/>
      <c r="I43" s="7"/>
      <c r="J43" s="7"/>
      <c r="K43" s="74"/>
    </row>
    <row r="44" spans="1:11" x14ac:dyDescent="0.25">
      <c r="B44" s="14" t="s">
        <v>13</v>
      </c>
      <c r="C44" s="7"/>
      <c r="D44" s="113"/>
      <c r="E44" s="114"/>
      <c r="F44" s="114"/>
      <c r="G44" s="114"/>
      <c r="H44" s="114"/>
      <c r="I44" s="115"/>
      <c r="J44" s="7"/>
      <c r="K44" s="74"/>
    </row>
    <row r="45" spans="1:11" x14ac:dyDescent="0.25">
      <c r="B45" s="3" t="s">
        <v>80</v>
      </c>
      <c r="C45" s="3"/>
      <c r="D45" s="3"/>
      <c r="E45" s="3"/>
      <c r="F45" s="3"/>
      <c r="G45" s="3"/>
      <c r="H45" s="3"/>
      <c r="I45" s="3"/>
      <c r="J45" s="3"/>
      <c r="K45" s="78">
        <f>SUM(K37:K44)</f>
        <v>0</v>
      </c>
    </row>
    <row r="46" spans="1:11" x14ac:dyDescent="0.25">
      <c r="B46" s="4"/>
    </row>
    <row r="47" spans="1:11" x14ac:dyDescent="0.25">
      <c r="B47" s="8" t="s">
        <v>83</v>
      </c>
    </row>
    <row r="48" spans="1:11" x14ac:dyDescent="0.25">
      <c r="B48" s="4"/>
    </row>
  </sheetData>
  <sheetProtection algorithmName="SHA-512" hashValue="tIOeeWHvGzyevx2DJ9Wgmkdz7Xj1KkWEUVdI9erACC/pQdq15Mjmq5JZSOjPmowddhnwa9RYei+DG44sazKhpA==" saltValue="PtGArgKlbnGMP/k6hvyr8Q==" spinCount="100000" sheet="1" objects="1" scenarios="1" selectLockedCells="1"/>
  <mergeCells count="9">
    <mergeCell ref="D44:I44"/>
    <mergeCell ref="B35:K35"/>
    <mergeCell ref="B2:K2"/>
    <mergeCell ref="B5:K5"/>
    <mergeCell ref="B8:K8"/>
    <mergeCell ref="B12:K12"/>
    <mergeCell ref="B24:K24"/>
    <mergeCell ref="D21:I21"/>
    <mergeCell ref="D31:I31"/>
  </mergeCells>
  <dataValidations count="3">
    <dataValidation type="list" allowBlank="1" showInputMessage="1" showErrorMessage="1" sqref="B5:K5">
      <formula1>public</formula1>
    </dataValidation>
    <dataValidation type="whole" allowBlank="1" showInputMessage="1" showErrorMessage="1" sqref="B9">
      <formula1>0</formula1>
      <formula2>52</formula2>
    </dataValidation>
    <dataValidation type="decimal" allowBlank="1" showInputMessage="1" showErrorMessage="1" sqref="K14:K21 K37:K44 K26:K31">
      <formula1>0.1</formula1>
      <formula2>80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2:N62"/>
  <sheetViews>
    <sheetView showGridLines="0" workbookViewId="0">
      <pane ySplit="2" topLeftCell="A3" activePane="bottomLeft" state="frozen"/>
      <selection activeCell="A38" sqref="A38"/>
      <selection pane="bottomLeft" activeCell="H19" sqref="H19"/>
    </sheetView>
  </sheetViews>
  <sheetFormatPr defaultColWidth="11" defaultRowHeight="15.75" x14ac:dyDescent="0.25"/>
  <cols>
    <col min="14" max="14" width="10.875" style="19"/>
  </cols>
  <sheetData>
    <row r="2" spans="1:14" ht="21" x14ac:dyDescent="0.35">
      <c r="B2" s="108" t="s">
        <v>326</v>
      </c>
      <c r="C2" s="109"/>
      <c r="D2" s="109"/>
      <c r="E2" s="109"/>
      <c r="F2" s="109"/>
      <c r="G2" s="109"/>
      <c r="H2" s="109"/>
      <c r="I2" s="109"/>
      <c r="J2" s="109"/>
      <c r="K2" s="110"/>
    </row>
    <row r="4" spans="1:14" x14ac:dyDescent="0.25">
      <c r="A4" s="6">
        <f>'Section 4 Practice Details'!A35+1</f>
        <v>26</v>
      </c>
      <c r="B4" s="112" t="s">
        <v>273</v>
      </c>
      <c r="C4" s="112"/>
      <c r="D4" s="112"/>
      <c r="E4" s="112"/>
      <c r="F4" s="112"/>
      <c r="G4" s="112"/>
      <c r="H4" s="112"/>
      <c r="I4" s="112"/>
      <c r="J4" s="112"/>
      <c r="K4" s="112"/>
    </row>
    <row r="5" spans="1:14" x14ac:dyDescent="0.25">
      <c r="C5" s="3"/>
      <c r="D5" s="3"/>
      <c r="E5" s="3"/>
      <c r="F5" s="3"/>
      <c r="G5" s="3"/>
      <c r="H5" s="16"/>
      <c r="I5" s="3"/>
      <c r="J5" s="3"/>
      <c r="K5" s="3"/>
      <c r="N5" s="71"/>
    </row>
    <row r="6" spans="1:14" x14ac:dyDescent="0.25">
      <c r="B6" s="7" t="s">
        <v>84</v>
      </c>
      <c r="C6" s="7"/>
      <c r="D6" s="7"/>
      <c r="E6" s="7"/>
      <c r="F6" s="7"/>
      <c r="G6" s="7"/>
      <c r="H6" s="77" t="b">
        <v>0</v>
      </c>
      <c r="I6" s="15"/>
      <c r="J6" s="7"/>
      <c r="N6" s="71" t="b">
        <v>0</v>
      </c>
    </row>
    <row r="7" spans="1:14" x14ac:dyDescent="0.25">
      <c r="B7" s="7" t="s">
        <v>85</v>
      </c>
      <c r="C7" s="7"/>
      <c r="D7" s="7"/>
      <c r="E7" s="7"/>
      <c r="F7" s="7"/>
      <c r="G7" s="7"/>
      <c r="H7" s="77" t="b">
        <v>0</v>
      </c>
      <c r="I7" s="75"/>
      <c r="J7" s="13" t="s">
        <v>86</v>
      </c>
      <c r="N7" s="71" t="b">
        <v>0</v>
      </c>
    </row>
    <row r="8" spans="1:14" x14ac:dyDescent="0.25">
      <c r="B8" s="7" t="s">
        <v>87</v>
      </c>
      <c r="C8" s="7"/>
      <c r="D8" s="7"/>
      <c r="E8" s="7"/>
      <c r="F8" s="7"/>
      <c r="G8" s="7"/>
      <c r="H8" s="77" t="b">
        <v>0</v>
      </c>
      <c r="I8" s="75"/>
      <c r="J8" s="13" t="s">
        <v>86</v>
      </c>
      <c r="N8" s="71" t="b">
        <v>0</v>
      </c>
    </row>
    <row r="9" spans="1:14" x14ac:dyDescent="0.25">
      <c r="B9" s="14" t="s">
        <v>91</v>
      </c>
      <c r="C9" s="7"/>
      <c r="D9" s="7"/>
      <c r="E9" s="7"/>
      <c r="F9" s="7"/>
      <c r="G9" s="7"/>
      <c r="H9" s="77" t="b">
        <v>0</v>
      </c>
      <c r="I9" s="75"/>
      <c r="J9" s="13" t="s">
        <v>110</v>
      </c>
      <c r="N9" s="71" t="b">
        <v>0</v>
      </c>
    </row>
    <row r="10" spans="1:14" x14ac:dyDescent="0.25">
      <c r="B10" s="14" t="s">
        <v>88</v>
      </c>
      <c r="C10" s="7"/>
      <c r="D10" s="7"/>
      <c r="E10" s="7"/>
      <c r="F10" s="7"/>
      <c r="G10" s="7"/>
      <c r="H10" s="77" t="b">
        <v>0</v>
      </c>
      <c r="I10" s="15"/>
      <c r="J10" s="7"/>
      <c r="N10" s="71" t="b">
        <v>0</v>
      </c>
    </row>
    <row r="11" spans="1:14" x14ac:dyDescent="0.25">
      <c r="B11" s="14" t="s">
        <v>89</v>
      </c>
      <c r="C11" s="7"/>
      <c r="D11" s="7"/>
      <c r="E11" s="7"/>
      <c r="F11" s="7"/>
      <c r="G11" s="7"/>
      <c r="H11" s="77" t="b">
        <v>0</v>
      </c>
      <c r="I11" s="15"/>
      <c r="J11" s="7"/>
      <c r="N11" s="71" t="b">
        <v>0</v>
      </c>
    </row>
    <row r="12" spans="1:14" x14ac:dyDescent="0.25">
      <c r="B12" s="14" t="s">
        <v>90</v>
      </c>
      <c r="C12" s="7"/>
      <c r="D12" s="7"/>
      <c r="E12" s="7"/>
      <c r="F12" s="7"/>
      <c r="G12" s="7"/>
      <c r="H12" s="77" t="b">
        <v>0</v>
      </c>
      <c r="I12" s="15"/>
      <c r="J12" s="7"/>
      <c r="N12" s="71" t="b">
        <v>0</v>
      </c>
    </row>
    <row r="13" spans="1:14" x14ac:dyDescent="0.25">
      <c r="B13" s="7"/>
      <c r="C13" s="7"/>
      <c r="D13" s="7"/>
      <c r="E13" s="7"/>
      <c r="F13" s="7"/>
      <c r="G13" s="7"/>
      <c r="H13" s="7"/>
      <c r="I13" s="15"/>
      <c r="J13" s="7"/>
      <c r="N13" s="71"/>
    </row>
    <row r="14" spans="1:14" x14ac:dyDescent="0.25">
      <c r="B14" t="str">
        <f>IF(H12=TRUE,"You have ticked ‘other’, please provide further details","Go to question "&amp;A17)</f>
        <v>Go to question 27</v>
      </c>
      <c r="K14" s="9"/>
      <c r="L14" s="12"/>
      <c r="M14" s="12"/>
      <c r="N14" s="71"/>
    </row>
    <row r="15" spans="1:14" ht="45" customHeight="1" x14ac:dyDescent="0.25">
      <c r="B15" s="120"/>
      <c r="C15" s="121"/>
      <c r="D15" s="121"/>
      <c r="E15" s="121"/>
      <c r="F15" s="121"/>
      <c r="G15" s="121"/>
      <c r="H15" s="121"/>
      <c r="I15" s="121"/>
      <c r="J15" s="121"/>
      <c r="K15" s="122"/>
      <c r="N15" s="71"/>
    </row>
    <row r="16" spans="1:14" x14ac:dyDescent="0.25">
      <c r="B16" s="17"/>
      <c r="C16" s="17"/>
      <c r="D16" s="17"/>
      <c r="E16" s="17"/>
      <c r="F16" s="17"/>
      <c r="G16" s="17"/>
      <c r="H16" s="17"/>
      <c r="I16" s="17"/>
      <c r="J16" s="17"/>
      <c r="K16" s="17"/>
      <c r="N16" s="71"/>
    </row>
    <row r="17" spans="1:14" x14ac:dyDescent="0.25">
      <c r="A17" s="6">
        <f>A4+1</f>
        <v>27</v>
      </c>
      <c r="B17" s="112" t="s">
        <v>274</v>
      </c>
      <c r="C17" s="112"/>
      <c r="D17" s="112"/>
      <c r="E17" s="112"/>
      <c r="F17" s="112"/>
      <c r="G17" s="112"/>
      <c r="H17" s="112"/>
      <c r="I17" s="112"/>
      <c r="J17" s="112"/>
      <c r="K17" s="112"/>
      <c r="N17" s="71"/>
    </row>
    <row r="18" spans="1:14" x14ac:dyDescent="0.25">
      <c r="C18" s="3"/>
      <c r="D18" s="3"/>
      <c r="E18" s="3"/>
      <c r="F18" s="3"/>
      <c r="G18" s="3"/>
      <c r="H18" s="16"/>
      <c r="I18" s="3"/>
      <c r="J18" s="3"/>
      <c r="K18" s="3"/>
      <c r="N18" s="71"/>
    </row>
    <row r="19" spans="1:14" x14ac:dyDescent="0.25">
      <c r="B19" s="7" t="s">
        <v>84</v>
      </c>
      <c r="C19" s="7"/>
      <c r="D19" s="7"/>
      <c r="E19" s="7"/>
      <c r="F19" s="7"/>
      <c r="G19" s="7"/>
      <c r="H19" s="77" t="b">
        <v>0</v>
      </c>
      <c r="I19" s="15"/>
      <c r="J19" s="7"/>
      <c r="N19" s="71" t="b">
        <v>0</v>
      </c>
    </row>
    <row r="20" spans="1:14" x14ac:dyDescent="0.25">
      <c r="B20" s="7" t="s">
        <v>92</v>
      </c>
      <c r="C20" s="7"/>
      <c r="D20" s="7"/>
      <c r="E20" s="7"/>
      <c r="F20" s="7"/>
      <c r="G20" s="7"/>
      <c r="H20" s="77" t="b">
        <v>0</v>
      </c>
      <c r="I20" s="18"/>
      <c r="J20" s="13"/>
      <c r="N20" s="71" t="b">
        <v>0</v>
      </c>
    </row>
    <row r="21" spans="1:14" x14ac:dyDescent="0.25">
      <c r="B21" s="7" t="s">
        <v>93</v>
      </c>
      <c r="C21" s="7"/>
      <c r="D21" s="7"/>
      <c r="E21" s="7"/>
      <c r="F21" s="7"/>
      <c r="G21" s="7"/>
      <c r="H21" s="77" t="b">
        <v>0</v>
      </c>
      <c r="I21" s="18"/>
      <c r="J21" s="13"/>
      <c r="N21" s="71" t="b">
        <v>0</v>
      </c>
    </row>
    <row r="22" spans="1:14" x14ac:dyDescent="0.25">
      <c r="B22" s="14" t="s">
        <v>94</v>
      </c>
      <c r="C22" s="7"/>
      <c r="D22" s="7"/>
      <c r="E22" s="7"/>
      <c r="F22" s="7"/>
      <c r="G22" s="7"/>
      <c r="H22" s="77" t="b">
        <v>0</v>
      </c>
      <c r="I22" s="18"/>
      <c r="J22" s="7"/>
      <c r="N22" s="71" t="b">
        <v>0</v>
      </c>
    </row>
    <row r="23" spans="1:14" x14ac:dyDescent="0.25">
      <c r="B23" s="14" t="s">
        <v>95</v>
      </c>
      <c r="C23" s="7"/>
      <c r="D23" s="7"/>
      <c r="E23" s="7"/>
      <c r="F23" s="7"/>
      <c r="G23" s="7"/>
      <c r="H23" s="77" t="b">
        <v>0</v>
      </c>
      <c r="I23" s="18"/>
      <c r="J23" s="13"/>
      <c r="N23" s="71" t="b">
        <v>0</v>
      </c>
    </row>
    <row r="24" spans="1:14" x14ac:dyDescent="0.25">
      <c r="B24" s="14" t="s">
        <v>96</v>
      </c>
      <c r="C24" s="7"/>
      <c r="D24" s="7"/>
      <c r="E24" s="7"/>
      <c r="F24" s="7"/>
      <c r="G24" s="7"/>
      <c r="H24" s="77" t="b">
        <v>0</v>
      </c>
      <c r="I24" s="18"/>
      <c r="J24" s="7"/>
      <c r="N24" s="71" t="b">
        <v>0</v>
      </c>
    </row>
    <row r="25" spans="1:14" x14ac:dyDescent="0.25">
      <c r="B25" s="14" t="s">
        <v>269</v>
      </c>
      <c r="C25" s="7"/>
      <c r="D25" s="7"/>
      <c r="E25" s="7"/>
      <c r="F25" s="7"/>
      <c r="G25" s="7"/>
      <c r="H25" s="77" t="b">
        <v>0</v>
      </c>
      <c r="I25" s="18"/>
      <c r="J25" s="7"/>
      <c r="N25" s="71"/>
    </row>
    <row r="26" spans="1:14" x14ac:dyDescent="0.25">
      <c r="B26" s="14" t="s">
        <v>90</v>
      </c>
      <c r="C26" s="7"/>
      <c r="D26" s="7"/>
      <c r="E26" s="7"/>
      <c r="F26" s="7"/>
      <c r="G26" s="7"/>
      <c r="H26" s="77" t="b">
        <v>0</v>
      </c>
      <c r="I26" s="18"/>
      <c r="J26" s="7"/>
      <c r="N26" s="71" t="b">
        <v>0</v>
      </c>
    </row>
    <row r="27" spans="1:14" x14ac:dyDescent="0.25">
      <c r="B27" s="7"/>
      <c r="C27" s="7"/>
      <c r="D27" s="7"/>
      <c r="E27" s="7"/>
      <c r="F27" s="7"/>
      <c r="G27" s="7"/>
      <c r="H27" s="7"/>
      <c r="I27" s="15"/>
      <c r="J27" s="7"/>
      <c r="N27" s="71"/>
    </row>
    <row r="28" spans="1:14" x14ac:dyDescent="0.25">
      <c r="B28" t="str">
        <f>IF(H26=TRUE,"You have ticked ‘other’, please provide further details. ","") &amp; IF(H11=TRUE,"Go to question "&amp;A58,"")</f>
        <v/>
      </c>
      <c r="K28" s="9"/>
      <c r="N28" s="71"/>
    </row>
    <row r="29" spans="1:14" ht="45" customHeight="1" x14ac:dyDescent="0.25">
      <c r="B29" s="120"/>
      <c r="C29" s="121"/>
      <c r="D29" s="121"/>
      <c r="E29" s="121"/>
      <c r="F29" s="121"/>
      <c r="G29" s="121"/>
      <c r="H29" s="121"/>
      <c r="I29" s="121"/>
      <c r="J29" s="121"/>
      <c r="K29" s="122"/>
      <c r="N29" s="71"/>
    </row>
    <row r="30" spans="1:14" x14ac:dyDescent="0.25">
      <c r="B30" s="17"/>
      <c r="C30" s="17"/>
      <c r="D30" s="17"/>
      <c r="E30" s="17"/>
      <c r="F30" s="17"/>
      <c r="G30" s="17"/>
      <c r="H30" s="17"/>
      <c r="I30" s="17"/>
      <c r="J30" s="17"/>
      <c r="K30" s="17"/>
      <c r="N30" s="71"/>
    </row>
    <row r="31" spans="1:14" x14ac:dyDescent="0.25">
      <c r="A31" s="6">
        <f>A17+1</f>
        <v>28</v>
      </c>
      <c r="B31" s="112" t="s">
        <v>275</v>
      </c>
      <c r="C31" s="112"/>
      <c r="D31" s="112"/>
      <c r="E31" s="112"/>
      <c r="F31" s="112"/>
      <c r="G31" s="112"/>
      <c r="H31" s="112"/>
      <c r="I31" s="112"/>
      <c r="J31" s="112"/>
      <c r="K31" s="112"/>
      <c r="N31" s="71"/>
    </row>
    <row r="32" spans="1:14" x14ac:dyDescent="0.25">
      <c r="C32" s="3"/>
      <c r="D32" s="3"/>
      <c r="E32" s="3"/>
      <c r="F32" s="3"/>
      <c r="G32" s="3"/>
      <c r="H32" s="16"/>
      <c r="I32" s="3"/>
      <c r="J32" s="3"/>
      <c r="K32" s="3"/>
      <c r="N32" s="71"/>
    </row>
    <row r="33" spans="1:14" x14ac:dyDescent="0.25">
      <c r="B33" s="7" t="s">
        <v>84</v>
      </c>
      <c r="C33" s="7"/>
      <c r="D33" s="7"/>
      <c r="E33" s="7"/>
      <c r="F33" s="7"/>
      <c r="G33" s="7"/>
      <c r="H33" s="77" t="b">
        <v>0</v>
      </c>
      <c r="I33" s="15"/>
      <c r="J33" s="7"/>
      <c r="N33" s="71" t="b">
        <v>0</v>
      </c>
    </row>
    <row r="34" spans="1:14" x14ac:dyDescent="0.25">
      <c r="B34" s="7" t="s">
        <v>85</v>
      </c>
      <c r="C34" s="7"/>
      <c r="D34" s="7"/>
      <c r="E34" s="7"/>
      <c r="F34" s="7"/>
      <c r="G34" s="7"/>
      <c r="H34" s="77" t="b">
        <v>0</v>
      </c>
      <c r="I34" s="75"/>
      <c r="J34" s="13" t="s">
        <v>86</v>
      </c>
      <c r="N34" s="71" t="b">
        <v>0</v>
      </c>
    </row>
    <row r="35" spans="1:14" x14ac:dyDescent="0.25">
      <c r="B35" s="7" t="s">
        <v>87</v>
      </c>
      <c r="C35" s="7"/>
      <c r="D35" s="7"/>
      <c r="E35" s="7"/>
      <c r="F35" s="7"/>
      <c r="G35" s="7"/>
      <c r="H35" s="77" t="b">
        <v>0</v>
      </c>
      <c r="I35" s="75"/>
      <c r="J35" s="13" t="s">
        <v>86</v>
      </c>
      <c r="N35" s="71" t="b">
        <v>0</v>
      </c>
    </row>
    <row r="36" spans="1:14" x14ac:dyDescent="0.25">
      <c r="B36" s="14" t="s">
        <v>91</v>
      </c>
      <c r="C36" s="7"/>
      <c r="D36" s="7"/>
      <c r="E36" s="7"/>
      <c r="F36" s="7"/>
      <c r="G36" s="7"/>
      <c r="H36" s="77" t="b">
        <v>0</v>
      </c>
      <c r="I36" s="75"/>
      <c r="J36" s="13" t="s">
        <v>110</v>
      </c>
      <c r="N36" s="71" t="b">
        <v>0</v>
      </c>
    </row>
    <row r="37" spans="1:14" x14ac:dyDescent="0.25">
      <c r="B37" s="14" t="s">
        <v>88</v>
      </c>
      <c r="C37" s="7"/>
      <c r="D37" s="7"/>
      <c r="E37" s="7"/>
      <c r="F37" s="7"/>
      <c r="G37" s="7"/>
      <c r="H37" s="77" t="b">
        <v>0</v>
      </c>
      <c r="I37" s="15"/>
      <c r="J37" s="7"/>
      <c r="N37" s="71" t="b">
        <v>0</v>
      </c>
    </row>
    <row r="38" spans="1:14" x14ac:dyDescent="0.25">
      <c r="B38" s="14" t="s">
        <v>89</v>
      </c>
      <c r="C38" s="7"/>
      <c r="D38" s="7"/>
      <c r="E38" s="7"/>
      <c r="F38" s="7"/>
      <c r="G38" s="7"/>
      <c r="H38" s="77" t="b">
        <v>0</v>
      </c>
      <c r="I38" s="15"/>
      <c r="J38" s="7"/>
      <c r="N38" s="71" t="b">
        <v>0</v>
      </c>
    </row>
    <row r="39" spans="1:14" x14ac:dyDescent="0.25">
      <c r="B39" s="14" t="s">
        <v>90</v>
      </c>
      <c r="C39" s="7"/>
      <c r="D39" s="7"/>
      <c r="E39" s="7"/>
      <c r="F39" s="7"/>
      <c r="G39" s="7"/>
      <c r="H39" s="77" t="b">
        <v>0</v>
      </c>
      <c r="I39" s="15"/>
      <c r="J39" s="7"/>
      <c r="N39" s="71" t="b">
        <v>0</v>
      </c>
    </row>
    <row r="40" spans="1:14" x14ac:dyDescent="0.25">
      <c r="B40" s="7"/>
      <c r="C40" s="7"/>
      <c r="D40" s="7"/>
      <c r="E40" s="7"/>
      <c r="F40" s="7"/>
      <c r="G40" s="7"/>
      <c r="H40" s="7"/>
      <c r="I40" s="15"/>
      <c r="J40" s="7"/>
      <c r="N40" s="71"/>
    </row>
    <row r="41" spans="1:14" x14ac:dyDescent="0.25">
      <c r="B41" t="str">
        <f>"If you have ticked ‘other’, please provide further details."</f>
        <v>If you have ticked ‘other’, please provide further details.</v>
      </c>
      <c r="L41" s="12"/>
      <c r="N41" s="71"/>
    </row>
    <row r="42" spans="1:14" ht="45" customHeight="1" x14ac:dyDescent="0.25">
      <c r="B42" s="120"/>
      <c r="C42" s="121"/>
      <c r="D42" s="121"/>
      <c r="E42" s="121"/>
      <c r="F42" s="121"/>
      <c r="G42" s="121"/>
      <c r="H42" s="121"/>
      <c r="I42" s="121"/>
      <c r="J42" s="121"/>
      <c r="K42" s="122"/>
      <c r="N42" s="71"/>
    </row>
    <row r="43" spans="1:14" x14ac:dyDescent="0.25">
      <c r="B43" s="17"/>
      <c r="C43" s="17"/>
      <c r="D43" s="17"/>
      <c r="E43" s="17"/>
      <c r="F43" s="17"/>
      <c r="G43" s="17"/>
      <c r="H43" s="17"/>
      <c r="I43" s="17"/>
      <c r="J43" s="17"/>
      <c r="K43" s="17"/>
      <c r="N43" s="71"/>
    </row>
    <row r="44" spans="1:14" x14ac:dyDescent="0.25">
      <c r="A44" s="6">
        <f>A31+1</f>
        <v>29</v>
      </c>
      <c r="B44" s="112" t="s">
        <v>276</v>
      </c>
      <c r="C44" s="112"/>
      <c r="D44" s="112"/>
      <c r="E44" s="112"/>
      <c r="F44" s="112"/>
      <c r="G44" s="112"/>
      <c r="H44" s="112"/>
      <c r="I44" s="112"/>
      <c r="J44" s="112"/>
      <c r="K44" s="112"/>
      <c r="N44" s="71"/>
    </row>
    <row r="45" spans="1:14" x14ac:dyDescent="0.25">
      <c r="C45" s="3"/>
      <c r="D45" s="3"/>
      <c r="E45" s="3"/>
      <c r="F45" s="3"/>
      <c r="G45" s="3"/>
      <c r="H45" s="16"/>
      <c r="I45" s="3"/>
      <c r="J45" s="3"/>
      <c r="K45" s="3"/>
      <c r="N45" s="71"/>
    </row>
    <row r="46" spans="1:14" x14ac:dyDescent="0.25">
      <c r="B46" s="7" t="s">
        <v>84</v>
      </c>
      <c r="C46" s="7"/>
      <c r="D46" s="7"/>
      <c r="E46" s="7"/>
      <c r="F46" s="7"/>
      <c r="G46" s="7"/>
      <c r="H46" s="77" t="b">
        <v>0</v>
      </c>
      <c r="I46" s="18"/>
      <c r="J46" s="7"/>
      <c r="N46" s="71" t="b">
        <v>0</v>
      </c>
    </row>
    <row r="47" spans="1:14" x14ac:dyDescent="0.25">
      <c r="B47" s="7" t="s">
        <v>92</v>
      </c>
      <c r="C47" s="7"/>
      <c r="D47" s="7"/>
      <c r="E47" s="7"/>
      <c r="F47" s="7"/>
      <c r="G47" s="7"/>
      <c r="H47" s="77" t="b">
        <v>0</v>
      </c>
      <c r="I47" s="18"/>
      <c r="J47" s="13"/>
      <c r="N47" s="71" t="b">
        <v>0</v>
      </c>
    </row>
    <row r="48" spans="1:14" x14ac:dyDescent="0.25">
      <c r="B48" s="7" t="s">
        <v>93</v>
      </c>
      <c r="C48" s="7"/>
      <c r="D48" s="7"/>
      <c r="E48" s="7"/>
      <c r="F48" s="7"/>
      <c r="G48" s="7"/>
      <c r="H48" s="77" t="b">
        <v>0</v>
      </c>
      <c r="I48" s="18"/>
      <c r="J48" s="13"/>
      <c r="N48" s="71" t="b">
        <v>0</v>
      </c>
    </row>
    <row r="49" spans="1:14" x14ac:dyDescent="0.25">
      <c r="B49" s="14" t="s">
        <v>94</v>
      </c>
      <c r="C49" s="7"/>
      <c r="D49" s="7"/>
      <c r="E49" s="7"/>
      <c r="F49" s="7"/>
      <c r="G49" s="7"/>
      <c r="H49" s="77" t="b">
        <v>0</v>
      </c>
      <c r="I49" s="18"/>
      <c r="J49" s="7"/>
      <c r="N49" s="71" t="b">
        <v>0</v>
      </c>
    </row>
    <row r="50" spans="1:14" x14ac:dyDescent="0.25">
      <c r="B50" s="14" t="s">
        <v>95</v>
      </c>
      <c r="C50" s="7"/>
      <c r="D50" s="7"/>
      <c r="E50" s="7"/>
      <c r="F50" s="7"/>
      <c r="G50" s="7"/>
      <c r="H50" s="77" t="b">
        <v>0</v>
      </c>
      <c r="I50" s="18"/>
      <c r="J50" s="13"/>
      <c r="N50" s="71" t="b">
        <v>0</v>
      </c>
    </row>
    <row r="51" spans="1:14" x14ac:dyDescent="0.25">
      <c r="B51" s="14" t="s">
        <v>96</v>
      </c>
      <c r="C51" s="7"/>
      <c r="D51" s="7"/>
      <c r="E51" s="7"/>
      <c r="F51" s="7"/>
      <c r="G51" s="7"/>
      <c r="H51" s="77" t="b">
        <v>0</v>
      </c>
      <c r="I51" s="18"/>
      <c r="J51" s="7"/>
      <c r="N51" s="71" t="b">
        <v>0</v>
      </c>
    </row>
    <row r="52" spans="1:14" x14ac:dyDescent="0.25">
      <c r="B52" s="14" t="s">
        <v>269</v>
      </c>
      <c r="C52" s="7"/>
      <c r="D52" s="7"/>
      <c r="E52" s="7"/>
      <c r="F52" s="7"/>
      <c r="G52" s="7"/>
      <c r="H52" s="77" t="b">
        <v>0</v>
      </c>
      <c r="I52" s="18"/>
      <c r="J52" s="7"/>
      <c r="N52" s="71"/>
    </row>
    <row r="53" spans="1:14" x14ac:dyDescent="0.25">
      <c r="B53" s="14" t="s">
        <v>90</v>
      </c>
      <c r="C53" s="7"/>
      <c r="D53" s="7"/>
      <c r="E53" s="7"/>
      <c r="F53" s="7"/>
      <c r="G53" s="7"/>
      <c r="H53" s="77" t="b">
        <v>0</v>
      </c>
      <c r="I53" s="18"/>
      <c r="J53" s="7"/>
      <c r="N53" s="71" t="b">
        <v>0</v>
      </c>
    </row>
    <row r="54" spans="1:14" x14ac:dyDescent="0.25">
      <c r="B54" s="7"/>
      <c r="C54" s="7"/>
      <c r="D54" s="7"/>
      <c r="E54" s="7"/>
      <c r="F54" s="7"/>
      <c r="G54" s="7"/>
      <c r="H54" s="7"/>
      <c r="I54" s="15"/>
      <c r="J54" s="7"/>
      <c r="N54" s="71"/>
    </row>
    <row r="55" spans="1:14" x14ac:dyDescent="0.25">
      <c r="B55" t="str">
        <f>"If you have ticked ‘other’, please provide further details."</f>
        <v>If you have ticked ‘other’, please provide further details.</v>
      </c>
      <c r="N55" s="71"/>
    </row>
    <row r="56" spans="1:14" ht="45" customHeight="1" x14ac:dyDescent="0.25">
      <c r="B56" s="120"/>
      <c r="C56" s="121"/>
      <c r="D56" s="121"/>
      <c r="E56" s="121"/>
      <c r="F56" s="121"/>
      <c r="G56" s="121"/>
      <c r="H56" s="121"/>
      <c r="I56" s="121"/>
      <c r="J56" s="121"/>
      <c r="K56" s="122"/>
      <c r="N56" s="71"/>
    </row>
    <row r="57" spans="1:14" x14ac:dyDescent="0.25">
      <c r="B57" s="17"/>
      <c r="C57" s="17"/>
      <c r="D57" s="17"/>
      <c r="E57" s="17"/>
      <c r="F57" s="17"/>
      <c r="G57" s="17"/>
      <c r="H57" s="17"/>
      <c r="I57" s="17"/>
      <c r="J57" s="17"/>
      <c r="K57" s="17"/>
      <c r="N57" s="71"/>
    </row>
    <row r="58" spans="1:14" x14ac:dyDescent="0.25">
      <c r="A58" s="20">
        <f>A44+1</f>
        <v>30</v>
      </c>
      <c r="B58" s="2" t="s">
        <v>56</v>
      </c>
      <c r="C58" s="11"/>
      <c r="D58" s="11"/>
      <c r="E58" s="11"/>
      <c r="F58" s="11"/>
      <c r="G58" s="11"/>
      <c r="H58" s="11"/>
      <c r="I58" s="11"/>
      <c r="J58" s="11"/>
      <c r="K58" s="11"/>
      <c r="N58" s="71"/>
    </row>
    <row r="59" spans="1:14" x14ac:dyDescent="0.25">
      <c r="A59" s="11"/>
      <c r="B59" s="76"/>
      <c r="C59" s="21" t="s">
        <v>49</v>
      </c>
      <c r="D59" s="10"/>
      <c r="E59" s="10"/>
      <c r="F59" s="10"/>
      <c r="G59" s="10"/>
      <c r="H59" s="10"/>
      <c r="I59" s="10"/>
      <c r="J59" s="10"/>
      <c r="K59" s="10"/>
      <c r="N59" s="71"/>
    </row>
    <row r="60" spans="1:14" x14ac:dyDescent="0.25">
      <c r="B60" s="17"/>
      <c r="C60" s="17"/>
      <c r="D60" s="17"/>
      <c r="E60" s="17"/>
      <c r="F60" s="17"/>
      <c r="G60" s="17"/>
      <c r="H60" s="17"/>
      <c r="I60" s="17"/>
      <c r="J60" s="17"/>
      <c r="K60" s="17"/>
      <c r="N60" s="71"/>
    </row>
    <row r="61" spans="1:14" x14ac:dyDescent="0.25">
      <c r="B61" s="17"/>
      <c r="C61" s="17"/>
      <c r="D61" s="17"/>
      <c r="E61" s="17"/>
      <c r="F61" s="17"/>
      <c r="G61" s="17"/>
      <c r="H61" s="17"/>
      <c r="I61" s="17"/>
      <c r="J61" s="17"/>
      <c r="K61" s="17"/>
      <c r="N61" s="71"/>
    </row>
    <row r="62" spans="1:14" x14ac:dyDescent="0.25">
      <c r="B62" s="17"/>
      <c r="C62" s="17"/>
      <c r="D62" s="17"/>
      <c r="E62" s="17"/>
      <c r="F62" s="17"/>
      <c r="G62" s="17"/>
      <c r="H62" s="17"/>
      <c r="I62" s="17"/>
      <c r="J62" s="17"/>
      <c r="K62" s="17"/>
    </row>
  </sheetData>
  <sheetProtection algorithmName="SHA-512" hashValue="ZhUvO7bMzeNoTKOdXB9kXuetC9HokFoY5Wo58ptU64PwEeCd+3ClX4q7Cs2d0QSkiZ5AZV6N1kwE2/dk0AcSBg==" saltValue="4A5IjDcAiZSHEwDi7Pf+xQ==" spinCount="100000" sheet="1" scenarios="1" selectLockedCells="1"/>
  <mergeCells count="9">
    <mergeCell ref="B44:K44"/>
    <mergeCell ref="B56:K56"/>
    <mergeCell ref="B2:K2"/>
    <mergeCell ref="B4:K4"/>
    <mergeCell ref="B15:K15"/>
    <mergeCell ref="B17:K17"/>
    <mergeCell ref="B29:K29"/>
    <mergeCell ref="B31:K31"/>
    <mergeCell ref="B42:K42"/>
  </mergeCells>
  <dataValidations count="2">
    <dataValidation type="decimal" allowBlank="1" showInputMessage="1" showErrorMessage="1" sqref="H19:H26 I19:I27 I46:I54 H46:H53 I6:I13 H6:H12 I33:I40 H33:H39">
      <formula1>0.1</formula1>
      <formula2>80</formula2>
    </dataValidation>
    <dataValidation type="whole" allowBlank="1" showInputMessage="1" showErrorMessage="1" sqref="B59">
      <formula1>20</formula1>
      <formula2>100</formula2>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5" r:id="rId4" name="Check Box 15">
              <controlPr defaultSize="0" autoFill="0" autoLine="0" autoPict="0">
                <anchor moveWithCells="1">
                  <from>
                    <xdr:col>7</xdr:col>
                    <xdr:colOff>266700</xdr:colOff>
                    <xdr:row>4</xdr:row>
                    <xdr:rowOff>180975</xdr:rowOff>
                  </from>
                  <to>
                    <xdr:col>7</xdr:col>
                    <xdr:colOff>561975</xdr:colOff>
                    <xdr:row>6</xdr:row>
                    <xdr:rowOff>28575</xdr:rowOff>
                  </to>
                </anchor>
              </controlPr>
            </control>
          </mc:Choice>
        </mc:AlternateContent>
        <mc:AlternateContent xmlns:mc="http://schemas.openxmlformats.org/markup-compatibility/2006">
          <mc:Choice Requires="x14">
            <control shapeId="10256" r:id="rId5" name="Check Box 16">
              <controlPr defaultSize="0" autoFill="0" autoLine="0" autoPict="0">
                <anchor moveWithCells="1">
                  <from>
                    <xdr:col>7</xdr:col>
                    <xdr:colOff>266700</xdr:colOff>
                    <xdr:row>5</xdr:row>
                    <xdr:rowOff>180975</xdr:rowOff>
                  </from>
                  <to>
                    <xdr:col>7</xdr:col>
                    <xdr:colOff>561975</xdr:colOff>
                    <xdr:row>7</xdr:row>
                    <xdr:rowOff>28575</xdr:rowOff>
                  </to>
                </anchor>
              </controlPr>
            </control>
          </mc:Choice>
        </mc:AlternateContent>
        <mc:AlternateContent xmlns:mc="http://schemas.openxmlformats.org/markup-compatibility/2006">
          <mc:Choice Requires="x14">
            <control shapeId="10257" r:id="rId6" name="Check Box 17">
              <controlPr defaultSize="0" autoFill="0" autoLine="0" autoPict="0">
                <anchor moveWithCells="1">
                  <from>
                    <xdr:col>7</xdr:col>
                    <xdr:colOff>266700</xdr:colOff>
                    <xdr:row>6</xdr:row>
                    <xdr:rowOff>180975</xdr:rowOff>
                  </from>
                  <to>
                    <xdr:col>7</xdr:col>
                    <xdr:colOff>561975</xdr:colOff>
                    <xdr:row>8</xdr:row>
                    <xdr:rowOff>28575</xdr:rowOff>
                  </to>
                </anchor>
              </controlPr>
            </control>
          </mc:Choice>
        </mc:AlternateContent>
        <mc:AlternateContent xmlns:mc="http://schemas.openxmlformats.org/markup-compatibility/2006">
          <mc:Choice Requires="x14">
            <control shapeId="10258" r:id="rId7" name="Check Box 18">
              <controlPr defaultSize="0" autoFill="0" autoLine="0" autoPict="0">
                <anchor moveWithCells="1">
                  <from>
                    <xdr:col>7</xdr:col>
                    <xdr:colOff>266700</xdr:colOff>
                    <xdr:row>7</xdr:row>
                    <xdr:rowOff>180975</xdr:rowOff>
                  </from>
                  <to>
                    <xdr:col>7</xdr:col>
                    <xdr:colOff>561975</xdr:colOff>
                    <xdr:row>9</xdr:row>
                    <xdr:rowOff>28575</xdr:rowOff>
                  </to>
                </anchor>
              </controlPr>
            </control>
          </mc:Choice>
        </mc:AlternateContent>
        <mc:AlternateContent xmlns:mc="http://schemas.openxmlformats.org/markup-compatibility/2006">
          <mc:Choice Requires="x14">
            <control shapeId="10260" r:id="rId8" name="Check Box 20">
              <controlPr defaultSize="0" autoFill="0" autoLine="0" autoPict="0">
                <anchor moveWithCells="1">
                  <from>
                    <xdr:col>7</xdr:col>
                    <xdr:colOff>266700</xdr:colOff>
                    <xdr:row>9</xdr:row>
                    <xdr:rowOff>0</xdr:rowOff>
                  </from>
                  <to>
                    <xdr:col>7</xdr:col>
                    <xdr:colOff>561975</xdr:colOff>
                    <xdr:row>10</xdr:row>
                    <xdr:rowOff>47625</xdr:rowOff>
                  </to>
                </anchor>
              </controlPr>
            </control>
          </mc:Choice>
        </mc:AlternateContent>
        <mc:AlternateContent xmlns:mc="http://schemas.openxmlformats.org/markup-compatibility/2006">
          <mc:Choice Requires="x14">
            <control shapeId="10261" r:id="rId9" name="Check Box 21">
              <controlPr defaultSize="0" autoFill="0" autoLine="0" autoPict="0">
                <anchor moveWithCells="1">
                  <from>
                    <xdr:col>7</xdr:col>
                    <xdr:colOff>266700</xdr:colOff>
                    <xdr:row>9</xdr:row>
                    <xdr:rowOff>180975</xdr:rowOff>
                  </from>
                  <to>
                    <xdr:col>7</xdr:col>
                    <xdr:colOff>561975</xdr:colOff>
                    <xdr:row>11</xdr:row>
                    <xdr:rowOff>28575</xdr:rowOff>
                  </to>
                </anchor>
              </controlPr>
            </control>
          </mc:Choice>
        </mc:AlternateContent>
        <mc:AlternateContent xmlns:mc="http://schemas.openxmlformats.org/markup-compatibility/2006">
          <mc:Choice Requires="x14">
            <control shapeId="10262" r:id="rId10" name="Check Box 22">
              <controlPr defaultSize="0" autoFill="0" autoLine="0" autoPict="0">
                <anchor moveWithCells="1">
                  <from>
                    <xdr:col>7</xdr:col>
                    <xdr:colOff>266700</xdr:colOff>
                    <xdr:row>10</xdr:row>
                    <xdr:rowOff>180975</xdr:rowOff>
                  </from>
                  <to>
                    <xdr:col>7</xdr:col>
                    <xdr:colOff>561975</xdr:colOff>
                    <xdr:row>12</xdr:row>
                    <xdr:rowOff>28575</xdr:rowOff>
                  </to>
                </anchor>
              </controlPr>
            </control>
          </mc:Choice>
        </mc:AlternateContent>
        <mc:AlternateContent xmlns:mc="http://schemas.openxmlformats.org/markup-compatibility/2006">
          <mc:Choice Requires="x14">
            <control shapeId="10263" r:id="rId11" name="Check Box 23">
              <controlPr defaultSize="0" autoFill="0" autoLine="0" autoPict="0">
                <anchor moveWithCells="1">
                  <from>
                    <xdr:col>7</xdr:col>
                    <xdr:colOff>266700</xdr:colOff>
                    <xdr:row>17</xdr:row>
                    <xdr:rowOff>180975</xdr:rowOff>
                  </from>
                  <to>
                    <xdr:col>7</xdr:col>
                    <xdr:colOff>561975</xdr:colOff>
                    <xdr:row>19</xdr:row>
                    <xdr:rowOff>28575</xdr:rowOff>
                  </to>
                </anchor>
              </controlPr>
            </control>
          </mc:Choice>
        </mc:AlternateContent>
        <mc:AlternateContent xmlns:mc="http://schemas.openxmlformats.org/markup-compatibility/2006">
          <mc:Choice Requires="x14">
            <control shapeId="10264" r:id="rId12" name="Check Box 24">
              <controlPr defaultSize="0" autoFill="0" autoLine="0" autoPict="0">
                <anchor moveWithCells="1">
                  <from>
                    <xdr:col>7</xdr:col>
                    <xdr:colOff>266700</xdr:colOff>
                    <xdr:row>18</xdr:row>
                    <xdr:rowOff>180975</xdr:rowOff>
                  </from>
                  <to>
                    <xdr:col>7</xdr:col>
                    <xdr:colOff>561975</xdr:colOff>
                    <xdr:row>20</xdr:row>
                    <xdr:rowOff>28575</xdr:rowOff>
                  </to>
                </anchor>
              </controlPr>
            </control>
          </mc:Choice>
        </mc:AlternateContent>
        <mc:AlternateContent xmlns:mc="http://schemas.openxmlformats.org/markup-compatibility/2006">
          <mc:Choice Requires="x14">
            <control shapeId="10265" r:id="rId13" name="Check Box 25">
              <controlPr defaultSize="0" autoFill="0" autoLine="0" autoPict="0">
                <anchor moveWithCells="1">
                  <from>
                    <xdr:col>7</xdr:col>
                    <xdr:colOff>266700</xdr:colOff>
                    <xdr:row>19</xdr:row>
                    <xdr:rowOff>180975</xdr:rowOff>
                  </from>
                  <to>
                    <xdr:col>7</xdr:col>
                    <xdr:colOff>561975</xdr:colOff>
                    <xdr:row>21</xdr:row>
                    <xdr:rowOff>28575</xdr:rowOff>
                  </to>
                </anchor>
              </controlPr>
            </control>
          </mc:Choice>
        </mc:AlternateContent>
        <mc:AlternateContent xmlns:mc="http://schemas.openxmlformats.org/markup-compatibility/2006">
          <mc:Choice Requires="x14">
            <control shapeId="10266" r:id="rId14" name="Check Box 26">
              <controlPr defaultSize="0" autoFill="0" autoLine="0" autoPict="0">
                <anchor moveWithCells="1">
                  <from>
                    <xdr:col>7</xdr:col>
                    <xdr:colOff>266700</xdr:colOff>
                    <xdr:row>20</xdr:row>
                    <xdr:rowOff>180975</xdr:rowOff>
                  </from>
                  <to>
                    <xdr:col>7</xdr:col>
                    <xdr:colOff>561975</xdr:colOff>
                    <xdr:row>22</xdr:row>
                    <xdr:rowOff>28575</xdr:rowOff>
                  </to>
                </anchor>
              </controlPr>
            </control>
          </mc:Choice>
        </mc:AlternateContent>
        <mc:AlternateContent xmlns:mc="http://schemas.openxmlformats.org/markup-compatibility/2006">
          <mc:Choice Requires="x14">
            <control shapeId="10267" r:id="rId15" name="Check Box 27">
              <controlPr defaultSize="0" autoFill="0" autoLine="0" autoPict="0">
                <anchor moveWithCells="1">
                  <from>
                    <xdr:col>7</xdr:col>
                    <xdr:colOff>266700</xdr:colOff>
                    <xdr:row>21</xdr:row>
                    <xdr:rowOff>180975</xdr:rowOff>
                  </from>
                  <to>
                    <xdr:col>7</xdr:col>
                    <xdr:colOff>561975</xdr:colOff>
                    <xdr:row>23</xdr:row>
                    <xdr:rowOff>28575</xdr:rowOff>
                  </to>
                </anchor>
              </controlPr>
            </control>
          </mc:Choice>
        </mc:AlternateContent>
        <mc:AlternateContent xmlns:mc="http://schemas.openxmlformats.org/markup-compatibility/2006">
          <mc:Choice Requires="x14">
            <control shapeId="10268" r:id="rId16" name="Check Box 28">
              <controlPr defaultSize="0" autoFill="0" autoLine="0" autoPict="0">
                <anchor moveWithCells="1">
                  <from>
                    <xdr:col>7</xdr:col>
                    <xdr:colOff>266700</xdr:colOff>
                    <xdr:row>22</xdr:row>
                    <xdr:rowOff>180975</xdr:rowOff>
                  </from>
                  <to>
                    <xdr:col>7</xdr:col>
                    <xdr:colOff>561975</xdr:colOff>
                    <xdr:row>24</xdr:row>
                    <xdr:rowOff>28575</xdr:rowOff>
                  </to>
                </anchor>
              </controlPr>
            </control>
          </mc:Choice>
        </mc:AlternateContent>
        <mc:AlternateContent xmlns:mc="http://schemas.openxmlformats.org/markup-compatibility/2006">
          <mc:Choice Requires="x14">
            <control shapeId="10269" r:id="rId17" name="Check Box 29">
              <controlPr defaultSize="0" autoFill="0" autoLine="0" autoPict="0">
                <anchor moveWithCells="1">
                  <from>
                    <xdr:col>7</xdr:col>
                    <xdr:colOff>266700</xdr:colOff>
                    <xdr:row>24</xdr:row>
                    <xdr:rowOff>161925</xdr:rowOff>
                  </from>
                  <to>
                    <xdr:col>7</xdr:col>
                    <xdr:colOff>561975</xdr:colOff>
                    <xdr:row>26</xdr:row>
                    <xdr:rowOff>9525</xdr:rowOff>
                  </to>
                </anchor>
              </controlPr>
            </control>
          </mc:Choice>
        </mc:AlternateContent>
        <mc:AlternateContent xmlns:mc="http://schemas.openxmlformats.org/markup-compatibility/2006">
          <mc:Choice Requires="x14">
            <control shapeId="10271" r:id="rId18" name="Check Box 31">
              <controlPr defaultSize="0" autoFill="0" autoLine="0" autoPict="0">
                <anchor moveWithCells="1">
                  <from>
                    <xdr:col>7</xdr:col>
                    <xdr:colOff>266700</xdr:colOff>
                    <xdr:row>31</xdr:row>
                    <xdr:rowOff>180975</xdr:rowOff>
                  </from>
                  <to>
                    <xdr:col>7</xdr:col>
                    <xdr:colOff>561975</xdr:colOff>
                    <xdr:row>33</xdr:row>
                    <xdr:rowOff>28575</xdr:rowOff>
                  </to>
                </anchor>
              </controlPr>
            </control>
          </mc:Choice>
        </mc:AlternateContent>
        <mc:AlternateContent xmlns:mc="http://schemas.openxmlformats.org/markup-compatibility/2006">
          <mc:Choice Requires="x14">
            <control shapeId="10272" r:id="rId19" name="Check Box 32">
              <controlPr defaultSize="0" autoFill="0" autoLine="0" autoPict="0">
                <anchor moveWithCells="1">
                  <from>
                    <xdr:col>7</xdr:col>
                    <xdr:colOff>266700</xdr:colOff>
                    <xdr:row>32</xdr:row>
                    <xdr:rowOff>180975</xdr:rowOff>
                  </from>
                  <to>
                    <xdr:col>7</xdr:col>
                    <xdr:colOff>561975</xdr:colOff>
                    <xdr:row>34</xdr:row>
                    <xdr:rowOff>28575</xdr:rowOff>
                  </to>
                </anchor>
              </controlPr>
            </control>
          </mc:Choice>
        </mc:AlternateContent>
        <mc:AlternateContent xmlns:mc="http://schemas.openxmlformats.org/markup-compatibility/2006">
          <mc:Choice Requires="x14">
            <control shapeId="10273" r:id="rId20" name="Check Box 33">
              <controlPr defaultSize="0" autoFill="0" autoLine="0" autoPict="0">
                <anchor moveWithCells="1">
                  <from>
                    <xdr:col>7</xdr:col>
                    <xdr:colOff>266700</xdr:colOff>
                    <xdr:row>33</xdr:row>
                    <xdr:rowOff>180975</xdr:rowOff>
                  </from>
                  <to>
                    <xdr:col>7</xdr:col>
                    <xdr:colOff>561975</xdr:colOff>
                    <xdr:row>35</xdr:row>
                    <xdr:rowOff>28575</xdr:rowOff>
                  </to>
                </anchor>
              </controlPr>
            </control>
          </mc:Choice>
        </mc:AlternateContent>
        <mc:AlternateContent xmlns:mc="http://schemas.openxmlformats.org/markup-compatibility/2006">
          <mc:Choice Requires="x14">
            <control shapeId="10274" r:id="rId21" name="Check Box 34">
              <controlPr defaultSize="0" autoFill="0" autoLine="0" autoPict="0">
                <anchor moveWithCells="1">
                  <from>
                    <xdr:col>7</xdr:col>
                    <xdr:colOff>266700</xdr:colOff>
                    <xdr:row>34</xdr:row>
                    <xdr:rowOff>180975</xdr:rowOff>
                  </from>
                  <to>
                    <xdr:col>7</xdr:col>
                    <xdr:colOff>561975</xdr:colOff>
                    <xdr:row>36</xdr:row>
                    <xdr:rowOff>28575</xdr:rowOff>
                  </to>
                </anchor>
              </controlPr>
            </control>
          </mc:Choice>
        </mc:AlternateContent>
        <mc:AlternateContent xmlns:mc="http://schemas.openxmlformats.org/markup-compatibility/2006">
          <mc:Choice Requires="x14">
            <control shapeId="10276" r:id="rId22" name="Check Box 36">
              <controlPr defaultSize="0" autoFill="0" autoLine="0" autoPict="0">
                <anchor moveWithCells="1">
                  <from>
                    <xdr:col>7</xdr:col>
                    <xdr:colOff>266700</xdr:colOff>
                    <xdr:row>36</xdr:row>
                    <xdr:rowOff>0</xdr:rowOff>
                  </from>
                  <to>
                    <xdr:col>7</xdr:col>
                    <xdr:colOff>561975</xdr:colOff>
                    <xdr:row>37</xdr:row>
                    <xdr:rowOff>47625</xdr:rowOff>
                  </to>
                </anchor>
              </controlPr>
            </control>
          </mc:Choice>
        </mc:AlternateContent>
        <mc:AlternateContent xmlns:mc="http://schemas.openxmlformats.org/markup-compatibility/2006">
          <mc:Choice Requires="x14">
            <control shapeId="10277" r:id="rId23" name="Check Box 37">
              <controlPr defaultSize="0" autoFill="0" autoLine="0" autoPict="0">
                <anchor moveWithCells="1">
                  <from>
                    <xdr:col>7</xdr:col>
                    <xdr:colOff>266700</xdr:colOff>
                    <xdr:row>36</xdr:row>
                    <xdr:rowOff>180975</xdr:rowOff>
                  </from>
                  <to>
                    <xdr:col>7</xdr:col>
                    <xdr:colOff>561975</xdr:colOff>
                    <xdr:row>38</xdr:row>
                    <xdr:rowOff>28575</xdr:rowOff>
                  </to>
                </anchor>
              </controlPr>
            </control>
          </mc:Choice>
        </mc:AlternateContent>
        <mc:AlternateContent xmlns:mc="http://schemas.openxmlformats.org/markup-compatibility/2006">
          <mc:Choice Requires="x14">
            <control shapeId="10278" r:id="rId24" name="Check Box 38">
              <controlPr defaultSize="0" autoFill="0" autoLine="0" autoPict="0">
                <anchor moveWithCells="1">
                  <from>
                    <xdr:col>7</xdr:col>
                    <xdr:colOff>266700</xdr:colOff>
                    <xdr:row>37</xdr:row>
                    <xdr:rowOff>180975</xdr:rowOff>
                  </from>
                  <to>
                    <xdr:col>7</xdr:col>
                    <xdr:colOff>561975</xdr:colOff>
                    <xdr:row>39</xdr:row>
                    <xdr:rowOff>28575</xdr:rowOff>
                  </to>
                </anchor>
              </controlPr>
            </control>
          </mc:Choice>
        </mc:AlternateContent>
        <mc:AlternateContent xmlns:mc="http://schemas.openxmlformats.org/markup-compatibility/2006">
          <mc:Choice Requires="x14">
            <control shapeId="10279" r:id="rId25" name="Check Box 39">
              <controlPr defaultSize="0" autoFill="0" autoLine="0" autoPict="0">
                <anchor moveWithCells="1">
                  <from>
                    <xdr:col>7</xdr:col>
                    <xdr:colOff>266700</xdr:colOff>
                    <xdr:row>44</xdr:row>
                    <xdr:rowOff>180975</xdr:rowOff>
                  </from>
                  <to>
                    <xdr:col>7</xdr:col>
                    <xdr:colOff>561975</xdr:colOff>
                    <xdr:row>46</xdr:row>
                    <xdr:rowOff>28575</xdr:rowOff>
                  </to>
                </anchor>
              </controlPr>
            </control>
          </mc:Choice>
        </mc:AlternateContent>
        <mc:AlternateContent xmlns:mc="http://schemas.openxmlformats.org/markup-compatibility/2006">
          <mc:Choice Requires="x14">
            <control shapeId="10280" r:id="rId26" name="Check Box 40">
              <controlPr defaultSize="0" autoFill="0" autoLine="0" autoPict="0">
                <anchor moveWithCells="1">
                  <from>
                    <xdr:col>7</xdr:col>
                    <xdr:colOff>266700</xdr:colOff>
                    <xdr:row>45</xdr:row>
                    <xdr:rowOff>180975</xdr:rowOff>
                  </from>
                  <to>
                    <xdr:col>7</xdr:col>
                    <xdr:colOff>561975</xdr:colOff>
                    <xdr:row>47</xdr:row>
                    <xdr:rowOff>28575</xdr:rowOff>
                  </to>
                </anchor>
              </controlPr>
            </control>
          </mc:Choice>
        </mc:AlternateContent>
        <mc:AlternateContent xmlns:mc="http://schemas.openxmlformats.org/markup-compatibility/2006">
          <mc:Choice Requires="x14">
            <control shapeId="10281" r:id="rId27" name="Check Box 41">
              <controlPr defaultSize="0" autoFill="0" autoLine="0" autoPict="0">
                <anchor moveWithCells="1">
                  <from>
                    <xdr:col>7</xdr:col>
                    <xdr:colOff>266700</xdr:colOff>
                    <xdr:row>46</xdr:row>
                    <xdr:rowOff>180975</xdr:rowOff>
                  </from>
                  <to>
                    <xdr:col>7</xdr:col>
                    <xdr:colOff>561975</xdr:colOff>
                    <xdr:row>48</xdr:row>
                    <xdr:rowOff>28575</xdr:rowOff>
                  </to>
                </anchor>
              </controlPr>
            </control>
          </mc:Choice>
        </mc:AlternateContent>
        <mc:AlternateContent xmlns:mc="http://schemas.openxmlformats.org/markup-compatibility/2006">
          <mc:Choice Requires="x14">
            <control shapeId="10282" r:id="rId28" name="Check Box 42">
              <controlPr defaultSize="0" autoFill="0" autoLine="0" autoPict="0">
                <anchor moveWithCells="1">
                  <from>
                    <xdr:col>7</xdr:col>
                    <xdr:colOff>266700</xdr:colOff>
                    <xdr:row>47</xdr:row>
                    <xdr:rowOff>180975</xdr:rowOff>
                  </from>
                  <to>
                    <xdr:col>7</xdr:col>
                    <xdr:colOff>561975</xdr:colOff>
                    <xdr:row>49</xdr:row>
                    <xdr:rowOff>28575</xdr:rowOff>
                  </to>
                </anchor>
              </controlPr>
            </control>
          </mc:Choice>
        </mc:AlternateContent>
        <mc:AlternateContent xmlns:mc="http://schemas.openxmlformats.org/markup-compatibility/2006">
          <mc:Choice Requires="x14">
            <control shapeId="10283" r:id="rId29" name="Check Box 43">
              <controlPr defaultSize="0" autoFill="0" autoLine="0" autoPict="0">
                <anchor moveWithCells="1">
                  <from>
                    <xdr:col>7</xdr:col>
                    <xdr:colOff>266700</xdr:colOff>
                    <xdr:row>48</xdr:row>
                    <xdr:rowOff>180975</xdr:rowOff>
                  </from>
                  <to>
                    <xdr:col>7</xdr:col>
                    <xdr:colOff>561975</xdr:colOff>
                    <xdr:row>50</xdr:row>
                    <xdr:rowOff>28575</xdr:rowOff>
                  </to>
                </anchor>
              </controlPr>
            </control>
          </mc:Choice>
        </mc:AlternateContent>
        <mc:AlternateContent xmlns:mc="http://schemas.openxmlformats.org/markup-compatibility/2006">
          <mc:Choice Requires="x14">
            <control shapeId="10284" r:id="rId30" name="Check Box 44">
              <controlPr defaultSize="0" autoFill="0" autoLine="0" autoPict="0">
                <anchor moveWithCells="1">
                  <from>
                    <xdr:col>7</xdr:col>
                    <xdr:colOff>266700</xdr:colOff>
                    <xdr:row>49</xdr:row>
                    <xdr:rowOff>180975</xdr:rowOff>
                  </from>
                  <to>
                    <xdr:col>7</xdr:col>
                    <xdr:colOff>561975</xdr:colOff>
                    <xdr:row>51</xdr:row>
                    <xdr:rowOff>28575</xdr:rowOff>
                  </to>
                </anchor>
              </controlPr>
            </control>
          </mc:Choice>
        </mc:AlternateContent>
        <mc:AlternateContent xmlns:mc="http://schemas.openxmlformats.org/markup-compatibility/2006">
          <mc:Choice Requires="x14">
            <control shapeId="10285" r:id="rId31" name="Check Box 45">
              <controlPr defaultSize="0" autoFill="0" autoLine="0" autoPict="0">
                <anchor moveWithCells="1">
                  <from>
                    <xdr:col>7</xdr:col>
                    <xdr:colOff>276225</xdr:colOff>
                    <xdr:row>51</xdr:row>
                    <xdr:rowOff>161925</xdr:rowOff>
                  </from>
                  <to>
                    <xdr:col>7</xdr:col>
                    <xdr:colOff>571500</xdr:colOff>
                    <xdr:row>53</xdr:row>
                    <xdr:rowOff>9525</xdr:rowOff>
                  </to>
                </anchor>
              </controlPr>
            </control>
          </mc:Choice>
        </mc:AlternateContent>
        <mc:AlternateContent xmlns:mc="http://schemas.openxmlformats.org/markup-compatibility/2006">
          <mc:Choice Requires="x14">
            <control shapeId="10286" r:id="rId32" name="Check Box 46">
              <controlPr defaultSize="0" autoFill="0" autoLine="0" autoPict="0">
                <anchor moveWithCells="1">
                  <from>
                    <xdr:col>7</xdr:col>
                    <xdr:colOff>266700</xdr:colOff>
                    <xdr:row>17</xdr:row>
                    <xdr:rowOff>180975</xdr:rowOff>
                  </from>
                  <to>
                    <xdr:col>7</xdr:col>
                    <xdr:colOff>561975</xdr:colOff>
                    <xdr:row>19</xdr:row>
                    <xdr:rowOff>28575</xdr:rowOff>
                  </to>
                </anchor>
              </controlPr>
            </control>
          </mc:Choice>
        </mc:AlternateContent>
        <mc:AlternateContent xmlns:mc="http://schemas.openxmlformats.org/markup-compatibility/2006">
          <mc:Choice Requires="x14">
            <control shapeId="10287" r:id="rId33" name="Check Box 47">
              <controlPr defaultSize="0" autoFill="0" autoLine="0" autoPict="0">
                <anchor moveWithCells="1">
                  <from>
                    <xdr:col>7</xdr:col>
                    <xdr:colOff>266700</xdr:colOff>
                    <xdr:row>23</xdr:row>
                    <xdr:rowOff>171450</xdr:rowOff>
                  </from>
                  <to>
                    <xdr:col>7</xdr:col>
                    <xdr:colOff>561975</xdr:colOff>
                    <xdr:row>25</xdr:row>
                    <xdr:rowOff>19050</xdr:rowOff>
                  </to>
                </anchor>
              </controlPr>
            </control>
          </mc:Choice>
        </mc:AlternateContent>
        <mc:AlternateContent xmlns:mc="http://schemas.openxmlformats.org/markup-compatibility/2006">
          <mc:Choice Requires="x14">
            <control shapeId="10289" r:id="rId34" name="Check Box 49">
              <controlPr defaultSize="0" autoFill="0" autoLine="0" autoPict="0">
                <anchor moveWithCells="1">
                  <from>
                    <xdr:col>7</xdr:col>
                    <xdr:colOff>276225</xdr:colOff>
                    <xdr:row>50</xdr:row>
                    <xdr:rowOff>171450</xdr:rowOff>
                  </from>
                  <to>
                    <xdr:col>7</xdr:col>
                    <xdr:colOff>571500</xdr:colOff>
                    <xdr:row>52</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9"/>
  <sheetViews>
    <sheetView topLeftCell="A10" workbookViewId="0">
      <selection activeCell="D32" sqref="D32:D41"/>
    </sheetView>
  </sheetViews>
  <sheetFormatPr defaultRowHeight="15" x14ac:dyDescent="0.25"/>
  <cols>
    <col min="1" max="1" width="26.875" style="31" customWidth="1"/>
    <col min="2" max="2" width="11.25" style="31" customWidth="1"/>
    <col min="3" max="3" width="10.625" style="31" customWidth="1"/>
    <col min="4" max="4" width="11.375" style="31" customWidth="1"/>
    <col min="5" max="5" width="17.75" style="31" customWidth="1"/>
    <col min="6" max="6" width="18.625" style="31" customWidth="1"/>
    <col min="7" max="7" width="70.625" style="31" customWidth="1"/>
    <col min="8" max="16384" width="9" style="31"/>
  </cols>
  <sheetData>
    <row r="1" spans="1:7" ht="15.75" thickBot="1" x14ac:dyDescent="0.3">
      <c r="A1" s="29" t="s">
        <v>111</v>
      </c>
      <c r="B1" s="30" t="s">
        <v>112</v>
      </c>
      <c r="C1" s="30" t="s">
        <v>113</v>
      </c>
      <c r="D1" s="30" t="s">
        <v>114</v>
      </c>
      <c r="E1" s="30" t="s">
        <v>115</v>
      </c>
      <c r="F1" s="30" t="s">
        <v>116</v>
      </c>
      <c r="G1" s="29" t="s">
        <v>117</v>
      </c>
    </row>
    <row r="2" spans="1:7" x14ac:dyDescent="0.25">
      <c r="A2" s="32" t="s">
        <v>118</v>
      </c>
      <c r="B2" s="32"/>
      <c r="C2" s="33">
        <v>1</v>
      </c>
      <c r="D2" s="33">
        <v>1.1000000000000001</v>
      </c>
      <c r="E2" s="33" t="s">
        <v>119</v>
      </c>
      <c r="F2" s="33" t="s">
        <v>120</v>
      </c>
      <c r="G2" s="34" t="str">
        <f>IF(ISBLANK('Section 1 Demographics'!$B$8),"",'Section 1 Demographics'!$B$8)</f>
        <v/>
      </c>
    </row>
    <row r="3" spans="1:7" x14ac:dyDescent="0.25">
      <c r="A3" s="35" t="s">
        <v>121</v>
      </c>
      <c r="B3" s="35"/>
      <c r="C3" s="36">
        <v>2</v>
      </c>
      <c r="D3" s="36">
        <v>2.1</v>
      </c>
      <c r="E3" s="36" t="s">
        <v>119</v>
      </c>
      <c r="F3" s="36" t="s">
        <v>122</v>
      </c>
      <c r="G3" s="37" t="str">
        <f>IF(ISBLANK('Section 1 Demographics'!$B$11),"",'Section 1 Demographics'!$B$11)</f>
        <v/>
      </c>
    </row>
    <row r="4" spans="1:7" x14ac:dyDescent="0.25">
      <c r="A4" s="38" t="s">
        <v>123</v>
      </c>
      <c r="B4" s="38"/>
      <c r="C4" s="39">
        <v>3</v>
      </c>
      <c r="D4" s="39">
        <v>3.1</v>
      </c>
      <c r="E4" s="39" t="s">
        <v>119</v>
      </c>
      <c r="F4" s="39" t="s">
        <v>122</v>
      </c>
      <c r="G4" s="40" t="str">
        <f>IF(ISBLANK('Section 1 Demographics'!$B$14),"",'Section 1 Demographics'!$B$14)</f>
        <v/>
      </c>
    </row>
    <row r="5" spans="1:7" x14ac:dyDescent="0.25">
      <c r="A5" s="35" t="s">
        <v>124</v>
      </c>
      <c r="B5" s="35"/>
      <c r="C5" s="36">
        <v>4</v>
      </c>
      <c r="D5" s="36">
        <v>4.0999999999999996</v>
      </c>
      <c r="E5" s="36" t="s">
        <v>119</v>
      </c>
      <c r="F5" s="36" t="s">
        <v>122</v>
      </c>
      <c r="G5" s="37" t="str">
        <f>IF(ISBLANK('Section 1 Demographics'!$B$17),"",'Section 1 Demographics'!$B$17)</f>
        <v/>
      </c>
    </row>
    <row r="6" spans="1:7" x14ac:dyDescent="0.25">
      <c r="A6" s="38" t="s">
        <v>125</v>
      </c>
      <c r="B6" s="38"/>
      <c r="C6" s="39">
        <v>4</v>
      </c>
      <c r="D6" s="39">
        <v>4.2</v>
      </c>
      <c r="E6" s="39" t="s">
        <v>119</v>
      </c>
      <c r="F6" s="39" t="s">
        <v>120</v>
      </c>
      <c r="G6" s="40" t="str">
        <f>IF(ISBLANK('Section 1 Demographics'!$B$20),"",'Section 1 Demographics'!$B$20)</f>
        <v/>
      </c>
    </row>
    <row r="7" spans="1:7" x14ac:dyDescent="0.25">
      <c r="A7" s="35" t="s">
        <v>126</v>
      </c>
      <c r="B7" s="35"/>
      <c r="C7" s="36">
        <v>6</v>
      </c>
      <c r="D7" s="36">
        <v>5.0999999999999996</v>
      </c>
      <c r="E7" s="36" t="s">
        <v>119</v>
      </c>
      <c r="F7" s="36" t="s">
        <v>122</v>
      </c>
      <c r="G7" s="37" t="str">
        <f>IF(ISBLANK('Section 1 Demographics'!$B$23),"",'Section 1 Demographics'!$B$23)</f>
        <v/>
      </c>
    </row>
    <row r="8" spans="1:7" x14ac:dyDescent="0.25">
      <c r="A8" s="38" t="s">
        <v>127</v>
      </c>
      <c r="B8" s="38"/>
      <c r="C8" s="39">
        <v>6</v>
      </c>
      <c r="D8" s="39">
        <v>6.1</v>
      </c>
      <c r="E8" s="39" t="s">
        <v>119</v>
      </c>
      <c r="F8" s="39" t="s">
        <v>122</v>
      </c>
      <c r="G8" s="40" t="str">
        <f>IF(ISBLANK('Section 1 Demographics'!$B$27),"",'Section 1 Demographics'!$B$27)</f>
        <v/>
      </c>
    </row>
    <row r="9" spans="1:7" ht="15.75" thickBot="1" x14ac:dyDescent="0.3">
      <c r="A9" s="41" t="s">
        <v>128</v>
      </c>
      <c r="B9" s="41"/>
      <c r="C9" s="42">
        <v>7</v>
      </c>
      <c r="D9" s="42">
        <v>7.1</v>
      </c>
      <c r="E9" s="42" t="s">
        <v>119</v>
      </c>
      <c r="F9" s="42" t="s">
        <v>129</v>
      </c>
      <c r="G9" s="43" t="str">
        <f>IF(ISBLANK('Section 1 Demographics'!$B$31),"",'Section 1 Demographics'!$B$31)</f>
        <v/>
      </c>
    </row>
    <row r="10" spans="1:7" x14ac:dyDescent="0.25">
      <c r="A10" s="38" t="s">
        <v>130</v>
      </c>
      <c r="B10" s="32"/>
      <c r="C10" s="33">
        <v>8</v>
      </c>
      <c r="D10" s="33">
        <v>8.1</v>
      </c>
      <c r="E10" s="33" t="s">
        <v>131</v>
      </c>
      <c r="F10" s="33" t="s">
        <v>122</v>
      </c>
      <c r="G10" s="34" t="str">
        <f>IF(ISBLANK('Section 2 Professional'!$B$5),"",'Section 2 Professional'!$B$5)</f>
        <v/>
      </c>
    </row>
    <row r="11" spans="1:7" x14ac:dyDescent="0.25">
      <c r="A11" s="35" t="s">
        <v>132</v>
      </c>
      <c r="B11" s="35"/>
      <c r="C11" s="36">
        <v>9</v>
      </c>
      <c r="D11" s="36">
        <v>9.1</v>
      </c>
      <c r="E11" s="36" t="s">
        <v>131</v>
      </c>
      <c r="F11" s="36" t="s">
        <v>122</v>
      </c>
      <c r="G11" s="37" t="str">
        <f>IF(ISBLANK('Section 2 Professional'!$B$8),"",'Section 2 Professional'!$B$8)</f>
        <v/>
      </c>
    </row>
    <row r="12" spans="1:7" x14ac:dyDescent="0.25">
      <c r="A12" s="38" t="s">
        <v>133</v>
      </c>
      <c r="B12" s="38"/>
      <c r="C12" s="39">
        <v>9</v>
      </c>
      <c r="D12" s="39">
        <v>9.1999999999999993</v>
      </c>
      <c r="E12" s="39" t="s">
        <v>131</v>
      </c>
      <c r="F12" s="39" t="s">
        <v>120</v>
      </c>
      <c r="G12" s="40" t="str">
        <f>IF(ISBLANK('Section 2 Professional'!$B$11),"",'Section 2 Professional'!$B$11)</f>
        <v/>
      </c>
    </row>
    <row r="13" spans="1:7" x14ac:dyDescent="0.25">
      <c r="A13" s="35" t="s">
        <v>134</v>
      </c>
      <c r="B13" s="35"/>
      <c r="C13" s="36">
        <v>10</v>
      </c>
      <c r="D13" s="36">
        <v>10.1</v>
      </c>
      <c r="E13" s="36" t="s">
        <v>131</v>
      </c>
      <c r="F13" s="36" t="s">
        <v>122</v>
      </c>
      <c r="G13" s="37" t="str">
        <f>IF(ISBLANK('Section 2 Professional'!$B$14),"",'Section 2 Professional'!$B$14)</f>
        <v/>
      </c>
    </row>
    <row r="14" spans="1:7" x14ac:dyDescent="0.25">
      <c r="A14" s="38" t="s">
        <v>135</v>
      </c>
      <c r="B14" s="38"/>
      <c r="C14" s="39">
        <v>10</v>
      </c>
      <c r="D14" s="39">
        <v>10.199999999999999</v>
      </c>
      <c r="E14" s="39" t="s">
        <v>131</v>
      </c>
      <c r="F14" s="39" t="s">
        <v>120</v>
      </c>
      <c r="G14" s="40" t="str">
        <f>IF(ISBLANK('Section 2 Professional'!$B$17),"",'Section 2 Professional'!$B$17)</f>
        <v/>
      </c>
    </row>
    <row r="15" spans="1:7" x14ac:dyDescent="0.25">
      <c r="A15" s="35" t="s">
        <v>136</v>
      </c>
      <c r="B15" s="35"/>
      <c r="C15" s="36">
        <v>11</v>
      </c>
      <c r="D15" s="36">
        <v>11.1</v>
      </c>
      <c r="E15" s="36" t="s">
        <v>131</v>
      </c>
      <c r="F15" s="36" t="s">
        <v>122</v>
      </c>
      <c r="G15" s="37" t="str">
        <f>IF(ISBLANK('Section 2 Professional'!$B$20),"",'Section 2 Professional'!$B$20)</f>
        <v/>
      </c>
    </row>
    <row r="16" spans="1:7" x14ac:dyDescent="0.25">
      <c r="A16" s="38" t="s">
        <v>137</v>
      </c>
      <c r="B16" s="38"/>
      <c r="C16" s="39">
        <v>12</v>
      </c>
      <c r="D16" s="39">
        <v>12.1</v>
      </c>
      <c r="E16" s="39" t="s">
        <v>131</v>
      </c>
      <c r="F16" s="39" t="s">
        <v>122</v>
      </c>
      <c r="G16" s="40" t="str">
        <f>IF(ISBLANK('Section 2 Professional'!$B$23),"",'Section 2 Professional'!$B$23)</f>
        <v/>
      </c>
    </row>
    <row r="17" spans="1:7" x14ac:dyDescent="0.25">
      <c r="A17" s="35" t="s">
        <v>138</v>
      </c>
      <c r="B17" s="35"/>
      <c r="C17" s="36">
        <v>12</v>
      </c>
      <c r="D17" s="36">
        <v>12.2</v>
      </c>
      <c r="E17" s="36" t="s">
        <v>131</v>
      </c>
      <c r="F17" s="36" t="s">
        <v>120</v>
      </c>
      <c r="G17" s="37" t="str">
        <f>IF(ISBLANK('Section 2 Professional'!$B$26),"",'Section 2 Professional'!$B$26)</f>
        <v/>
      </c>
    </row>
    <row r="18" spans="1:7" x14ac:dyDescent="0.25">
      <c r="A18" s="38" t="s">
        <v>139</v>
      </c>
      <c r="B18" s="38"/>
      <c r="C18" s="39">
        <v>13</v>
      </c>
      <c r="D18" s="39">
        <v>13.1</v>
      </c>
      <c r="E18" s="39" t="s">
        <v>131</v>
      </c>
      <c r="F18" s="39" t="s">
        <v>129</v>
      </c>
      <c r="G18" s="40" t="str">
        <f>IF(ISBLANK('Section 2 Professional'!$B$29),"",'Section 2 Professional'!$B$29)</f>
        <v/>
      </c>
    </row>
    <row r="19" spans="1:7" x14ac:dyDescent="0.25">
      <c r="A19" s="35" t="s">
        <v>140</v>
      </c>
      <c r="B19" s="35"/>
      <c r="C19" s="36">
        <v>14</v>
      </c>
      <c r="D19" s="36">
        <v>14.1</v>
      </c>
      <c r="E19" s="36" t="s">
        <v>131</v>
      </c>
      <c r="F19" s="36" t="s">
        <v>122</v>
      </c>
      <c r="G19" s="37" t="str">
        <f>IF(ISBLANK('Section 2 Professional'!$B$32),"",'Section 2 Professional'!$B$32)</f>
        <v/>
      </c>
    </row>
    <row r="20" spans="1:7" x14ac:dyDescent="0.25">
      <c r="A20" s="38" t="s">
        <v>141</v>
      </c>
      <c r="B20" s="38"/>
      <c r="C20" s="39">
        <v>14</v>
      </c>
      <c r="D20" s="39">
        <v>14.2</v>
      </c>
      <c r="E20" s="39" t="s">
        <v>131</v>
      </c>
      <c r="F20" s="39" t="s">
        <v>120</v>
      </c>
      <c r="G20" s="40" t="str">
        <f>IF(ISBLANK('Section 2 Professional'!$B$35),"",'Section 2 Professional'!$B$35)</f>
        <v/>
      </c>
    </row>
    <row r="21" spans="1:7" x14ac:dyDescent="0.25">
      <c r="A21" s="35" t="s">
        <v>142</v>
      </c>
      <c r="B21" s="35"/>
      <c r="C21" s="36">
        <v>15</v>
      </c>
      <c r="D21" s="36">
        <v>15.1</v>
      </c>
      <c r="E21" s="80" t="s">
        <v>131</v>
      </c>
      <c r="F21" s="36" t="s">
        <v>122</v>
      </c>
      <c r="G21" s="37" t="str">
        <f>IF(ISBLANK('Section 2 Professional'!$B$38),"",'Section 2 Professional'!$B$38)</f>
        <v/>
      </c>
    </row>
    <row r="22" spans="1:7" ht="15.75" thickBot="1" x14ac:dyDescent="0.3">
      <c r="A22" s="44" t="s">
        <v>143</v>
      </c>
      <c r="B22" s="44"/>
      <c r="C22" s="45">
        <v>15</v>
      </c>
      <c r="D22" s="45">
        <v>15.2</v>
      </c>
      <c r="E22" s="81" t="s">
        <v>131</v>
      </c>
      <c r="F22" s="45" t="s">
        <v>120</v>
      </c>
      <c r="G22" s="46" t="str">
        <f>IF(ISBLANK('Section 2 Professional'!$B$41),"",'Section 2 Professional'!$B$41)</f>
        <v/>
      </c>
    </row>
    <row r="23" spans="1:7" x14ac:dyDescent="0.25">
      <c r="A23" s="35" t="s">
        <v>144</v>
      </c>
      <c r="B23" s="35"/>
      <c r="C23" s="36">
        <v>16</v>
      </c>
      <c r="D23" s="36">
        <v>16.100000000000001</v>
      </c>
      <c r="E23" s="36" t="s">
        <v>244</v>
      </c>
      <c r="F23" s="36" t="s">
        <v>122</v>
      </c>
      <c r="G23" s="37" t="str">
        <f>IF(ISBLANK('Section 3 Retired'!$B$5),"",'Section 3 Retired'!$B$5)</f>
        <v/>
      </c>
    </row>
    <row r="24" spans="1:7" x14ac:dyDescent="0.25">
      <c r="A24" s="38" t="s">
        <v>145</v>
      </c>
      <c r="B24" s="38"/>
      <c r="C24" s="39">
        <v>17</v>
      </c>
      <c r="D24" s="87">
        <v>17.100000000000001</v>
      </c>
      <c r="E24" s="39" t="s">
        <v>244</v>
      </c>
      <c r="F24" s="39" t="s">
        <v>129</v>
      </c>
      <c r="G24" s="40" t="str">
        <f>IF(ISBLANK('Section 3 Retired'!$B$9),"",'Section 3 Retired'!$B$9)</f>
        <v/>
      </c>
    </row>
    <row r="25" spans="1:7" x14ac:dyDescent="0.25">
      <c r="A25" s="35" t="s">
        <v>146</v>
      </c>
      <c r="B25" s="35"/>
      <c r="C25" s="36">
        <v>18</v>
      </c>
      <c r="D25" s="36">
        <v>18.100000000000001</v>
      </c>
      <c r="E25" s="36" t="s">
        <v>244</v>
      </c>
      <c r="F25" s="36" t="s">
        <v>122</v>
      </c>
      <c r="G25" s="37" t="str">
        <f>IF(ISBLANK('Section 3 Retired'!$B$12),"",'Section 3 Retired'!$B$12)</f>
        <v/>
      </c>
    </row>
    <row r="26" spans="1:7" x14ac:dyDescent="0.25">
      <c r="A26" s="38" t="s">
        <v>147</v>
      </c>
      <c r="B26" s="38"/>
      <c r="C26" s="39">
        <v>19</v>
      </c>
      <c r="D26" s="39">
        <v>19.100000000000001</v>
      </c>
      <c r="E26" s="39" t="s">
        <v>244</v>
      </c>
      <c r="F26" s="39" t="s">
        <v>122</v>
      </c>
      <c r="G26" s="40" t="str">
        <f>IF(ISBLANK('Section 3 Retired'!$B$16),"",'Section 3 Retired'!$B$16)</f>
        <v/>
      </c>
    </row>
    <row r="27" spans="1:7" x14ac:dyDescent="0.25">
      <c r="A27" s="35" t="s">
        <v>148</v>
      </c>
      <c r="B27" s="35"/>
      <c r="C27" s="36">
        <v>19</v>
      </c>
      <c r="D27" s="36">
        <v>19.2</v>
      </c>
      <c r="E27" s="36" t="s">
        <v>244</v>
      </c>
      <c r="F27" s="36" t="s">
        <v>120</v>
      </c>
      <c r="G27" s="37" t="str">
        <f>IF(ISBLANK('Section 3 Retired'!$B$19),"",'Section 3 Retired'!$B$19)</f>
        <v/>
      </c>
    </row>
    <row r="28" spans="1:7" ht="15.75" thickBot="1" x14ac:dyDescent="0.3">
      <c r="A28" s="38" t="s">
        <v>149</v>
      </c>
      <c r="B28" s="38"/>
      <c r="C28" s="39">
        <v>20</v>
      </c>
      <c r="D28" s="39">
        <v>20.100000000000001</v>
      </c>
      <c r="E28" s="39" t="s">
        <v>244</v>
      </c>
      <c r="F28" s="39" t="s">
        <v>122</v>
      </c>
      <c r="G28" s="40" t="str">
        <f>IF(ISBLANK('Section 3 Retired'!$B$22),"",'Section 3 Retired'!$B$22)</f>
        <v/>
      </c>
    </row>
    <row r="29" spans="1:7" x14ac:dyDescent="0.25">
      <c r="A29" s="47" t="s">
        <v>150</v>
      </c>
      <c r="B29" s="47"/>
      <c r="C29" s="48">
        <v>21</v>
      </c>
      <c r="D29" s="48">
        <v>21.1</v>
      </c>
      <c r="E29" s="48" t="s">
        <v>245</v>
      </c>
      <c r="F29" s="48" t="s">
        <v>122</v>
      </c>
      <c r="G29" s="49" t="str">
        <f>IF(ISBLANK('Section 4 Practice Details'!$B$5),"",'Section 4 Practice Details'!$B$5)</f>
        <v/>
      </c>
    </row>
    <row r="30" spans="1:7" x14ac:dyDescent="0.25">
      <c r="A30" s="38" t="s">
        <v>151</v>
      </c>
      <c r="B30" s="38"/>
      <c r="C30" s="39">
        <v>22</v>
      </c>
      <c r="D30" s="39">
        <v>22.1</v>
      </c>
      <c r="E30" s="39" t="s">
        <v>245</v>
      </c>
      <c r="F30" s="39" t="s">
        <v>129</v>
      </c>
      <c r="G30" s="40" t="str">
        <f>IF(ISBLANK('Section 4 Practice Details'!$B$9),"",'Section 4 Practice Details'!$B$9)</f>
        <v/>
      </c>
    </row>
    <row r="31" spans="1:7" x14ac:dyDescent="0.25">
      <c r="A31" s="35" t="s">
        <v>152</v>
      </c>
      <c r="B31" s="35"/>
      <c r="C31" s="36">
        <v>23</v>
      </c>
      <c r="D31" s="88" t="s">
        <v>288</v>
      </c>
      <c r="E31" s="36" t="s">
        <v>245</v>
      </c>
      <c r="F31" s="36" t="s">
        <v>129</v>
      </c>
      <c r="G31" s="37" t="str">
        <f>IF(ISBLANK('Section 4 Practice Details'!$K14),"",'Section 4 Practice Details'!$K14)</f>
        <v/>
      </c>
    </row>
    <row r="32" spans="1:7" x14ac:dyDescent="0.25">
      <c r="A32" s="35" t="s">
        <v>153</v>
      </c>
      <c r="B32" s="35"/>
      <c r="C32" s="36">
        <v>23</v>
      </c>
      <c r="D32" s="88" t="s">
        <v>293</v>
      </c>
      <c r="E32" s="36" t="s">
        <v>245</v>
      </c>
      <c r="F32" s="36" t="s">
        <v>129</v>
      </c>
      <c r="G32" s="37" t="str">
        <f>IF(ISBLANK('Section 4 Practice Details'!$K15),"",'Section 4 Practice Details'!$K15)</f>
        <v/>
      </c>
    </row>
    <row r="33" spans="1:7" x14ac:dyDescent="0.25">
      <c r="A33" s="35" t="s">
        <v>154</v>
      </c>
      <c r="B33" s="35"/>
      <c r="C33" s="36">
        <v>23</v>
      </c>
      <c r="D33" s="88" t="s">
        <v>294</v>
      </c>
      <c r="E33" s="36" t="s">
        <v>245</v>
      </c>
      <c r="F33" s="36" t="s">
        <v>129</v>
      </c>
      <c r="G33" s="37" t="str">
        <f>IF(ISBLANK('Section 4 Practice Details'!$K16),"",'Section 4 Practice Details'!$K16)</f>
        <v/>
      </c>
    </row>
    <row r="34" spans="1:7" x14ac:dyDescent="0.25">
      <c r="A34" s="35" t="s">
        <v>155</v>
      </c>
      <c r="B34" s="35"/>
      <c r="C34" s="36">
        <v>23</v>
      </c>
      <c r="D34" s="88" t="s">
        <v>295</v>
      </c>
      <c r="E34" s="36" t="s">
        <v>245</v>
      </c>
      <c r="F34" s="36" t="s">
        <v>129</v>
      </c>
      <c r="G34" s="37" t="str">
        <f>IF(ISBLANK('Section 4 Practice Details'!$K17),"",'Section 4 Practice Details'!$K17)</f>
        <v/>
      </c>
    </row>
    <row r="35" spans="1:7" x14ac:dyDescent="0.25">
      <c r="A35" s="83" t="s">
        <v>252</v>
      </c>
      <c r="B35" s="35"/>
      <c r="C35" s="36">
        <v>23</v>
      </c>
      <c r="D35" s="88" t="s">
        <v>296</v>
      </c>
      <c r="E35" s="36" t="s">
        <v>245</v>
      </c>
      <c r="F35" s="36" t="s">
        <v>129</v>
      </c>
      <c r="G35" s="37" t="str">
        <f>IF(ISBLANK('Section 4 Practice Details'!$K18),"",'Section 4 Practice Details'!$K18)</f>
        <v/>
      </c>
    </row>
    <row r="36" spans="1:7" x14ac:dyDescent="0.25">
      <c r="A36" s="83" t="s">
        <v>253</v>
      </c>
      <c r="B36" s="35"/>
      <c r="C36" s="36">
        <v>23</v>
      </c>
      <c r="D36" s="88" t="s">
        <v>297</v>
      </c>
      <c r="E36" s="36" t="s">
        <v>245</v>
      </c>
      <c r="F36" s="36" t="s">
        <v>129</v>
      </c>
      <c r="G36" s="37" t="str">
        <f>IF(ISBLANK('Section 4 Practice Details'!$K19),"",'Section 4 Practice Details'!$K19)</f>
        <v/>
      </c>
    </row>
    <row r="37" spans="1:7" x14ac:dyDescent="0.25">
      <c r="A37" s="83" t="s">
        <v>254</v>
      </c>
      <c r="B37" s="35"/>
      <c r="C37" s="36">
        <v>23</v>
      </c>
      <c r="D37" s="88" t="s">
        <v>298</v>
      </c>
      <c r="E37" s="36" t="s">
        <v>245</v>
      </c>
      <c r="F37" s="36" t="s">
        <v>129</v>
      </c>
      <c r="G37" s="37" t="str">
        <f>IF(ISBLANK('Section 4 Practice Details'!$K20),"",'Section 4 Practice Details'!$K20)</f>
        <v/>
      </c>
    </row>
    <row r="38" spans="1:7" x14ac:dyDescent="0.25">
      <c r="A38" s="83" t="s">
        <v>255</v>
      </c>
      <c r="B38" s="35"/>
      <c r="C38" s="36">
        <v>23</v>
      </c>
      <c r="D38" s="88" t="s">
        <v>299</v>
      </c>
      <c r="E38" s="36" t="s">
        <v>245</v>
      </c>
      <c r="F38" s="36" t="s">
        <v>129</v>
      </c>
      <c r="G38" s="37" t="str">
        <f>IF(ISBLANK('Section 4 Practice Details'!$K21),"",'Section 4 Practice Details'!$K21)</f>
        <v/>
      </c>
    </row>
    <row r="39" spans="1:7" x14ac:dyDescent="0.25">
      <c r="A39" s="83" t="s">
        <v>258</v>
      </c>
      <c r="B39" s="35"/>
      <c r="C39" s="36">
        <v>23</v>
      </c>
      <c r="D39" s="88" t="s">
        <v>279</v>
      </c>
      <c r="E39" s="36" t="s">
        <v>245</v>
      </c>
      <c r="F39" s="80" t="s">
        <v>120</v>
      </c>
      <c r="G39" s="37">
        <f>IF(ISBLANK('Section 4 Practice Details'!$K22),"",'Section 4 Practice Details'!$D21)</f>
        <v>0</v>
      </c>
    </row>
    <row r="40" spans="1:7" x14ac:dyDescent="0.25">
      <c r="A40" s="35" t="s">
        <v>156</v>
      </c>
      <c r="B40" s="35"/>
      <c r="C40" s="36">
        <v>23</v>
      </c>
      <c r="D40" s="88" t="s">
        <v>278</v>
      </c>
      <c r="E40" s="36" t="s">
        <v>245</v>
      </c>
      <c r="F40" s="36" t="s">
        <v>157</v>
      </c>
      <c r="G40" s="37">
        <f>IF(ISBLANK('Section 4 Practice Details'!$K22),"",'Section 4 Practice Details'!$K22)</f>
        <v>0</v>
      </c>
    </row>
    <row r="41" spans="1:7" x14ac:dyDescent="0.25">
      <c r="A41" s="38" t="s">
        <v>158</v>
      </c>
      <c r="B41" s="38"/>
      <c r="C41" s="39">
        <v>24</v>
      </c>
      <c r="D41" s="87" t="s">
        <v>300</v>
      </c>
      <c r="E41" s="39" t="s">
        <v>245</v>
      </c>
      <c r="F41" s="39" t="s">
        <v>129</v>
      </c>
      <c r="G41" s="40" t="str">
        <f>IF(ISBLANK('Section 4 Practice Details'!$K26),"",'Section 4 Practice Details'!$K26)</f>
        <v/>
      </c>
    </row>
    <row r="42" spans="1:7" x14ac:dyDescent="0.25">
      <c r="A42" s="38" t="s">
        <v>159</v>
      </c>
      <c r="B42" s="38"/>
      <c r="C42" s="39">
        <v>24</v>
      </c>
      <c r="D42" s="87" t="s">
        <v>301</v>
      </c>
      <c r="E42" s="39" t="s">
        <v>245</v>
      </c>
      <c r="F42" s="39" t="s">
        <v>129</v>
      </c>
      <c r="G42" s="40" t="str">
        <f>IF(ISBLANK('Section 4 Practice Details'!$K27),"",'Section 4 Practice Details'!$K27)</f>
        <v/>
      </c>
    </row>
    <row r="43" spans="1:7" x14ac:dyDescent="0.25">
      <c r="A43" s="38" t="s">
        <v>160</v>
      </c>
      <c r="B43" s="38"/>
      <c r="C43" s="39">
        <v>24</v>
      </c>
      <c r="D43" s="87" t="s">
        <v>302</v>
      </c>
      <c r="E43" s="39" t="s">
        <v>245</v>
      </c>
      <c r="F43" s="39" t="s">
        <v>129</v>
      </c>
      <c r="G43" s="40" t="str">
        <f>IF(ISBLANK('Section 4 Practice Details'!$K28),"",'Section 4 Practice Details'!$K28)</f>
        <v/>
      </c>
    </row>
    <row r="44" spans="1:7" x14ac:dyDescent="0.25">
      <c r="A44" s="82" t="s">
        <v>249</v>
      </c>
      <c r="B44" s="38"/>
      <c r="C44" s="39">
        <v>24</v>
      </c>
      <c r="D44" s="87" t="s">
        <v>303</v>
      </c>
      <c r="E44" s="39" t="s">
        <v>245</v>
      </c>
      <c r="F44" s="39" t="s">
        <v>129</v>
      </c>
      <c r="G44" s="40" t="str">
        <f>IF(ISBLANK('Section 4 Practice Details'!$K29),"",'Section 4 Practice Details'!$K29)</f>
        <v/>
      </c>
    </row>
    <row r="45" spans="1:7" x14ac:dyDescent="0.25">
      <c r="A45" s="82" t="s">
        <v>250</v>
      </c>
      <c r="B45" s="38"/>
      <c r="C45" s="39">
        <v>24</v>
      </c>
      <c r="D45" s="87" t="s">
        <v>304</v>
      </c>
      <c r="E45" s="39" t="s">
        <v>245</v>
      </c>
      <c r="F45" s="39" t="s">
        <v>129</v>
      </c>
      <c r="G45" s="40" t="str">
        <f>IF(ISBLANK('Section 4 Practice Details'!$K30),"",'Section 4 Practice Details'!$K30)</f>
        <v/>
      </c>
    </row>
    <row r="46" spans="1:7" x14ac:dyDescent="0.25">
      <c r="A46" s="82" t="s">
        <v>256</v>
      </c>
      <c r="B46" s="38"/>
      <c r="C46" s="39">
        <v>24</v>
      </c>
      <c r="D46" s="87" t="s">
        <v>305</v>
      </c>
      <c r="E46" s="39" t="s">
        <v>245</v>
      </c>
      <c r="F46" s="39" t="s">
        <v>129</v>
      </c>
      <c r="G46" s="40" t="str">
        <f>IF(ISBLANK('Section 4 Practice Details'!$K31),"",'Section 4 Practice Details'!$K31)</f>
        <v/>
      </c>
    </row>
    <row r="47" spans="1:7" x14ac:dyDescent="0.25">
      <c r="A47" s="82" t="s">
        <v>257</v>
      </c>
      <c r="B47" s="38"/>
      <c r="C47" s="39">
        <v>24</v>
      </c>
      <c r="D47" s="87" t="s">
        <v>281</v>
      </c>
      <c r="E47" s="39" t="s">
        <v>245</v>
      </c>
      <c r="F47" s="79" t="s">
        <v>120</v>
      </c>
      <c r="G47" s="40">
        <f>IF(ISBLANK('Section 4 Practice Details'!$K32),"",'Section 4 Practice Details'!$D31)</f>
        <v>0</v>
      </c>
    </row>
    <row r="48" spans="1:7" x14ac:dyDescent="0.25">
      <c r="A48" s="38" t="s">
        <v>161</v>
      </c>
      <c r="B48" s="38"/>
      <c r="C48" s="39">
        <v>24</v>
      </c>
      <c r="D48" s="87" t="s">
        <v>280</v>
      </c>
      <c r="E48" s="39" t="s">
        <v>245</v>
      </c>
      <c r="F48" s="39" t="s">
        <v>157</v>
      </c>
      <c r="G48" s="40">
        <f>IF(ISBLANK('Section 4 Practice Details'!$K32),"",'Section 4 Practice Details'!$K32)</f>
        <v>0</v>
      </c>
    </row>
    <row r="49" spans="1:7" x14ac:dyDescent="0.25">
      <c r="A49" s="35" t="s">
        <v>162</v>
      </c>
      <c r="B49" s="35"/>
      <c r="C49" s="36">
        <v>25</v>
      </c>
      <c r="D49" s="88" t="s">
        <v>306</v>
      </c>
      <c r="E49" s="36" t="s">
        <v>245</v>
      </c>
      <c r="F49" s="36" t="s">
        <v>129</v>
      </c>
      <c r="G49" s="37" t="str">
        <f>IF(ISBLANK('Section 4 Practice Details'!$K37),"",'Section 4 Practice Details'!$K37)</f>
        <v/>
      </c>
    </row>
    <row r="50" spans="1:7" x14ac:dyDescent="0.25">
      <c r="A50" s="35" t="s">
        <v>163</v>
      </c>
      <c r="B50" s="35"/>
      <c r="C50" s="36">
        <v>25</v>
      </c>
      <c r="D50" s="88" t="s">
        <v>307</v>
      </c>
      <c r="E50" s="36" t="s">
        <v>245</v>
      </c>
      <c r="F50" s="36" t="s">
        <v>129</v>
      </c>
      <c r="G50" s="37" t="str">
        <f>IF(ISBLANK('Section 4 Practice Details'!$K38),"",'Section 4 Practice Details'!$K38)</f>
        <v/>
      </c>
    </row>
    <row r="51" spans="1:7" x14ac:dyDescent="0.25">
      <c r="A51" s="35" t="s">
        <v>164</v>
      </c>
      <c r="B51" s="35"/>
      <c r="C51" s="36">
        <v>25</v>
      </c>
      <c r="D51" s="88" t="s">
        <v>308</v>
      </c>
      <c r="E51" s="36" t="s">
        <v>245</v>
      </c>
      <c r="F51" s="36" t="s">
        <v>129</v>
      </c>
      <c r="G51" s="37" t="str">
        <f>IF(ISBLANK('Section 4 Practice Details'!$K39),"",'Section 4 Practice Details'!$K39)</f>
        <v/>
      </c>
    </row>
    <row r="52" spans="1:7" x14ac:dyDescent="0.25">
      <c r="A52" s="35" t="s">
        <v>165</v>
      </c>
      <c r="B52" s="35"/>
      <c r="C52" s="36">
        <v>25</v>
      </c>
      <c r="D52" s="88" t="s">
        <v>309</v>
      </c>
      <c r="E52" s="36" t="s">
        <v>245</v>
      </c>
      <c r="F52" s="36" t="s">
        <v>129</v>
      </c>
      <c r="G52" s="37" t="str">
        <f>IF(ISBLANK('Section 4 Practice Details'!$K40),"",'Section 4 Practice Details'!$K40)</f>
        <v/>
      </c>
    </row>
    <row r="53" spans="1:7" x14ac:dyDescent="0.25">
      <c r="A53" s="83" t="s">
        <v>259</v>
      </c>
      <c r="B53" s="35"/>
      <c r="C53" s="36">
        <v>25</v>
      </c>
      <c r="D53" s="88" t="s">
        <v>310</v>
      </c>
      <c r="E53" s="36" t="s">
        <v>245</v>
      </c>
      <c r="F53" s="36" t="s">
        <v>129</v>
      </c>
      <c r="G53" s="37" t="str">
        <f>IF(ISBLANK('Section 4 Practice Details'!$K41),"",'Section 4 Practice Details'!$K41)</f>
        <v/>
      </c>
    </row>
    <row r="54" spans="1:7" x14ac:dyDescent="0.25">
      <c r="A54" s="83" t="s">
        <v>260</v>
      </c>
      <c r="B54" s="35"/>
      <c r="C54" s="36">
        <v>25</v>
      </c>
      <c r="D54" s="88" t="s">
        <v>311</v>
      </c>
      <c r="E54" s="36" t="s">
        <v>245</v>
      </c>
      <c r="F54" s="36" t="s">
        <v>129</v>
      </c>
      <c r="G54" s="37" t="str">
        <f>IF(ISBLANK('Section 4 Practice Details'!$K42),"",'Section 4 Practice Details'!$K42)</f>
        <v/>
      </c>
    </row>
    <row r="55" spans="1:7" x14ac:dyDescent="0.25">
      <c r="A55" s="83" t="s">
        <v>261</v>
      </c>
      <c r="B55" s="35"/>
      <c r="C55" s="36">
        <v>25</v>
      </c>
      <c r="D55" s="88" t="s">
        <v>312</v>
      </c>
      <c r="E55" s="36" t="s">
        <v>245</v>
      </c>
      <c r="F55" s="36" t="s">
        <v>129</v>
      </c>
      <c r="G55" s="37" t="str">
        <f>IF(ISBLANK('Section 4 Practice Details'!$K43),"",'Section 4 Practice Details'!$K43)</f>
        <v/>
      </c>
    </row>
    <row r="56" spans="1:7" x14ac:dyDescent="0.25">
      <c r="A56" s="83" t="s">
        <v>262</v>
      </c>
      <c r="B56" s="35"/>
      <c r="C56" s="36">
        <v>25</v>
      </c>
      <c r="D56" s="88" t="s">
        <v>313</v>
      </c>
      <c r="E56" s="36" t="s">
        <v>245</v>
      </c>
      <c r="F56" s="36" t="s">
        <v>129</v>
      </c>
      <c r="G56" s="37" t="str">
        <f>IF(ISBLANK('Section 4 Practice Details'!$K44),"",'Section 4 Practice Details'!$K44)</f>
        <v/>
      </c>
    </row>
    <row r="57" spans="1:7" x14ac:dyDescent="0.25">
      <c r="A57" s="35" t="s">
        <v>167</v>
      </c>
      <c r="B57" s="35"/>
      <c r="C57" s="36">
        <v>25</v>
      </c>
      <c r="D57" s="88" t="s">
        <v>282</v>
      </c>
      <c r="E57" s="36" t="s">
        <v>245</v>
      </c>
      <c r="F57" s="36" t="s">
        <v>120</v>
      </c>
      <c r="G57" s="37">
        <f>IF(ISBLANK('Section 4 Practice Details'!$K45),"",'Section 4 Practice Details'!$D44)</f>
        <v>0</v>
      </c>
    </row>
    <row r="58" spans="1:7" ht="15.75" thickBot="1" x14ac:dyDescent="0.3">
      <c r="A58" s="41" t="s">
        <v>166</v>
      </c>
      <c r="B58" s="41"/>
      <c r="C58" s="42">
        <v>25</v>
      </c>
      <c r="D58" s="89" t="s">
        <v>283</v>
      </c>
      <c r="E58" s="42" t="s">
        <v>245</v>
      </c>
      <c r="F58" s="42" t="s">
        <v>157</v>
      </c>
      <c r="G58" s="43">
        <f>IF(ISBLANK('Section 4 Practice Details'!$K45),"",'Section 4 Practice Details'!$K45)</f>
        <v>0</v>
      </c>
    </row>
    <row r="59" spans="1:7" x14ac:dyDescent="0.25">
      <c r="A59" s="32" t="s">
        <v>168</v>
      </c>
      <c r="B59" s="50"/>
      <c r="C59" s="51">
        <v>26</v>
      </c>
      <c r="D59" s="95" t="s">
        <v>314</v>
      </c>
      <c r="E59" s="51" t="s">
        <v>246</v>
      </c>
      <c r="F59" s="51" t="s">
        <v>170</v>
      </c>
      <c r="G59" s="52" t="b">
        <f>'Section 5 Future'!$H$6</f>
        <v>0</v>
      </c>
    </row>
    <row r="60" spans="1:7" x14ac:dyDescent="0.25">
      <c r="A60" s="38" t="s">
        <v>171</v>
      </c>
      <c r="B60" s="53"/>
      <c r="C60" s="54">
        <v>26</v>
      </c>
      <c r="D60" s="96" t="s">
        <v>315</v>
      </c>
      <c r="E60" s="54" t="s">
        <v>246</v>
      </c>
      <c r="F60" s="54" t="s">
        <v>170</v>
      </c>
      <c r="G60" s="55" t="b">
        <f>'Section 5 Future'!$H$7</f>
        <v>0</v>
      </c>
    </row>
    <row r="61" spans="1:7" x14ac:dyDescent="0.25">
      <c r="A61" s="38" t="s">
        <v>173</v>
      </c>
      <c r="B61" s="53"/>
      <c r="C61" s="54">
        <v>26</v>
      </c>
      <c r="D61" s="96" t="s">
        <v>316</v>
      </c>
      <c r="E61" s="54" t="s">
        <v>246</v>
      </c>
      <c r="F61" s="54" t="s">
        <v>129</v>
      </c>
      <c r="G61" s="55" t="str">
        <f>IF(ISBLANK('Section 5 Future'!$I$7),"",'Section 5 Future'!$I$7)</f>
        <v/>
      </c>
    </row>
    <row r="62" spans="1:7" x14ac:dyDescent="0.25">
      <c r="A62" s="38" t="s">
        <v>174</v>
      </c>
      <c r="B62" s="53"/>
      <c r="C62" s="54">
        <v>26</v>
      </c>
      <c r="D62" s="96" t="s">
        <v>317</v>
      </c>
      <c r="E62" s="54" t="s">
        <v>246</v>
      </c>
      <c r="F62" s="54" t="s">
        <v>170</v>
      </c>
      <c r="G62" s="55" t="b">
        <f>'Section 5 Future'!$H$8</f>
        <v>0</v>
      </c>
    </row>
    <row r="63" spans="1:7" x14ac:dyDescent="0.25">
      <c r="A63" s="38" t="s">
        <v>176</v>
      </c>
      <c r="B63" s="53"/>
      <c r="C63" s="54">
        <v>26</v>
      </c>
      <c r="D63" s="96" t="s">
        <v>318</v>
      </c>
      <c r="E63" s="54" t="s">
        <v>246</v>
      </c>
      <c r="F63" s="54" t="s">
        <v>129</v>
      </c>
      <c r="G63" s="55" t="str">
        <f>IF(ISBLANK('Section 5 Future'!$I$8),"",'Section 5 Future'!$I$8)</f>
        <v/>
      </c>
    </row>
    <row r="64" spans="1:7" x14ac:dyDescent="0.25">
      <c r="A64" s="38" t="s">
        <v>177</v>
      </c>
      <c r="B64" s="53"/>
      <c r="C64" s="54">
        <v>26</v>
      </c>
      <c r="D64" s="96" t="s">
        <v>319</v>
      </c>
      <c r="E64" s="54" t="s">
        <v>246</v>
      </c>
      <c r="F64" s="54" t="s">
        <v>170</v>
      </c>
      <c r="G64" s="55" t="b">
        <f>'Section 5 Future'!$H$9</f>
        <v>0</v>
      </c>
    </row>
    <row r="65" spans="1:7" x14ac:dyDescent="0.25">
      <c r="A65" s="38" t="s">
        <v>179</v>
      </c>
      <c r="B65" s="53"/>
      <c r="C65" s="54">
        <v>26</v>
      </c>
      <c r="D65" s="96" t="s">
        <v>320</v>
      </c>
      <c r="E65" s="54" t="s">
        <v>246</v>
      </c>
      <c r="F65" s="54" t="s">
        <v>129</v>
      </c>
      <c r="G65" s="55" t="str">
        <f>IF(ISBLANK('Section 5 Future'!$I$9),"",'Section 5 Future'!$I$9)</f>
        <v/>
      </c>
    </row>
    <row r="66" spans="1:7" x14ac:dyDescent="0.25">
      <c r="A66" s="38" t="s">
        <v>180</v>
      </c>
      <c r="B66" s="53"/>
      <c r="C66" s="54">
        <v>26</v>
      </c>
      <c r="D66" s="96" t="s">
        <v>321</v>
      </c>
      <c r="E66" s="54" t="s">
        <v>246</v>
      </c>
      <c r="F66" s="54" t="s">
        <v>170</v>
      </c>
      <c r="G66" s="55" t="b">
        <f>'Section 5 Future'!$H$10</f>
        <v>0</v>
      </c>
    </row>
    <row r="67" spans="1:7" x14ac:dyDescent="0.25">
      <c r="A67" s="38" t="s">
        <v>182</v>
      </c>
      <c r="B67" s="53"/>
      <c r="C67" s="54">
        <v>26</v>
      </c>
      <c r="D67" s="96" t="s">
        <v>322</v>
      </c>
      <c r="E67" s="54" t="s">
        <v>246</v>
      </c>
      <c r="F67" s="54" t="s">
        <v>170</v>
      </c>
      <c r="G67" s="55" t="b">
        <f>'Section 5 Future'!$H$11</f>
        <v>0</v>
      </c>
    </row>
    <row r="68" spans="1:7" x14ac:dyDescent="0.25">
      <c r="A68" s="38" t="s">
        <v>184</v>
      </c>
      <c r="B68" s="53"/>
      <c r="C68" s="54">
        <v>26</v>
      </c>
      <c r="D68" s="90" t="s">
        <v>285</v>
      </c>
      <c r="E68" s="54" t="s">
        <v>246</v>
      </c>
      <c r="F68" s="54" t="s">
        <v>170</v>
      </c>
      <c r="G68" s="55" t="b">
        <f>'Section 5 Future'!$H$12</f>
        <v>0</v>
      </c>
    </row>
    <row r="69" spans="1:7" ht="15.75" thickBot="1" x14ac:dyDescent="0.3">
      <c r="A69" s="44" t="s">
        <v>186</v>
      </c>
      <c r="B69" s="56"/>
      <c r="C69" s="57">
        <v>26</v>
      </c>
      <c r="D69" s="91" t="s">
        <v>284</v>
      </c>
      <c r="E69" s="57" t="s">
        <v>246</v>
      </c>
      <c r="F69" s="57" t="s">
        <v>120</v>
      </c>
      <c r="G69" s="58" t="str">
        <f>IF(ISBLANK('Section 5 Future'!$B$15),"",'Section 5 Future'!$B$15)</f>
        <v/>
      </c>
    </row>
    <row r="70" spans="1:7" x14ac:dyDescent="0.25">
      <c r="A70" s="35" t="s">
        <v>187</v>
      </c>
      <c r="B70" s="59"/>
      <c r="C70" s="60">
        <v>27</v>
      </c>
      <c r="D70" s="92" t="s">
        <v>169</v>
      </c>
      <c r="E70" s="60" t="s">
        <v>246</v>
      </c>
      <c r="F70" s="60" t="s">
        <v>170</v>
      </c>
      <c r="G70" s="61" t="b">
        <f>'Section 5 Future'!$H$19</f>
        <v>0</v>
      </c>
    </row>
    <row r="71" spans="1:7" x14ac:dyDescent="0.25">
      <c r="A71" s="35" t="s">
        <v>189</v>
      </c>
      <c r="B71" s="59"/>
      <c r="C71" s="60">
        <v>27</v>
      </c>
      <c r="D71" s="92" t="s">
        <v>172</v>
      </c>
      <c r="E71" s="60" t="s">
        <v>246</v>
      </c>
      <c r="F71" s="60" t="s">
        <v>170</v>
      </c>
      <c r="G71" s="61" t="b">
        <f>'Section 5 Future'!$H$20</f>
        <v>0</v>
      </c>
    </row>
    <row r="72" spans="1:7" x14ac:dyDescent="0.25">
      <c r="A72" s="35" t="s">
        <v>191</v>
      </c>
      <c r="B72" s="59"/>
      <c r="C72" s="60">
        <v>27</v>
      </c>
      <c r="D72" s="92" t="s">
        <v>175</v>
      </c>
      <c r="E72" s="60" t="s">
        <v>246</v>
      </c>
      <c r="F72" s="60" t="s">
        <v>170</v>
      </c>
      <c r="G72" s="61" t="b">
        <f>'Section 5 Future'!$H$21</f>
        <v>0</v>
      </c>
    </row>
    <row r="73" spans="1:7" x14ac:dyDescent="0.25">
      <c r="A73" s="35" t="s">
        <v>193</v>
      </c>
      <c r="B73" s="59"/>
      <c r="C73" s="60">
        <v>27</v>
      </c>
      <c r="D73" s="92" t="s">
        <v>178</v>
      </c>
      <c r="E73" s="60" t="s">
        <v>246</v>
      </c>
      <c r="F73" s="60" t="s">
        <v>170</v>
      </c>
      <c r="G73" s="61" t="b">
        <f>'Section 5 Future'!$H$22</f>
        <v>0</v>
      </c>
    </row>
    <row r="74" spans="1:7" x14ac:dyDescent="0.25">
      <c r="A74" s="35" t="s">
        <v>195</v>
      </c>
      <c r="B74" s="59"/>
      <c r="C74" s="60">
        <v>27</v>
      </c>
      <c r="D74" s="92" t="s">
        <v>181</v>
      </c>
      <c r="E74" s="60" t="s">
        <v>246</v>
      </c>
      <c r="F74" s="60" t="s">
        <v>170</v>
      </c>
      <c r="G74" s="61" t="b">
        <f>'Section 5 Future'!$H$23</f>
        <v>0</v>
      </c>
    </row>
    <row r="75" spans="1:7" x14ac:dyDescent="0.25">
      <c r="A75" s="35" t="s">
        <v>197</v>
      </c>
      <c r="B75" s="59"/>
      <c r="C75" s="60">
        <v>27</v>
      </c>
      <c r="D75" s="92" t="s">
        <v>183</v>
      </c>
      <c r="E75" s="60" t="s">
        <v>246</v>
      </c>
      <c r="F75" s="60" t="s">
        <v>170</v>
      </c>
      <c r="G75" s="61" t="b">
        <f>'Section 5 Future'!$H$24</f>
        <v>0</v>
      </c>
    </row>
    <row r="76" spans="1:7" x14ac:dyDescent="0.25">
      <c r="A76" s="83" t="s">
        <v>270</v>
      </c>
      <c r="B76" s="59"/>
      <c r="C76" s="60">
        <v>27</v>
      </c>
      <c r="D76" s="92" t="s">
        <v>185</v>
      </c>
      <c r="E76" s="60" t="s">
        <v>246</v>
      </c>
      <c r="F76" s="60" t="s">
        <v>170</v>
      </c>
      <c r="G76" s="94" t="b">
        <f>'Section 5 Future'!$H$25</f>
        <v>0</v>
      </c>
    </row>
    <row r="77" spans="1:7" x14ac:dyDescent="0.25">
      <c r="A77" s="35" t="s">
        <v>199</v>
      </c>
      <c r="B77" s="59"/>
      <c r="C77" s="60">
        <v>27</v>
      </c>
      <c r="D77" s="92" t="s">
        <v>286</v>
      </c>
      <c r="E77" s="60" t="s">
        <v>246</v>
      </c>
      <c r="F77" s="60" t="s">
        <v>170</v>
      </c>
      <c r="G77" s="61" t="b">
        <f>'Section 5 Future'!$H$26</f>
        <v>0</v>
      </c>
    </row>
    <row r="78" spans="1:7" ht="15.75" thickBot="1" x14ac:dyDescent="0.3">
      <c r="A78" s="41" t="s">
        <v>201</v>
      </c>
      <c r="B78" s="62"/>
      <c r="C78" s="63">
        <v>27</v>
      </c>
      <c r="D78" s="93" t="s">
        <v>287</v>
      </c>
      <c r="E78" s="63" t="s">
        <v>246</v>
      </c>
      <c r="F78" s="63" t="s">
        <v>120</v>
      </c>
      <c r="G78" s="64" t="str">
        <f>IF(ISBLANK('Section 5 Future'!$B$29),"",'Section 5 Future'!$B$29)</f>
        <v/>
      </c>
    </row>
    <row r="79" spans="1:7" x14ac:dyDescent="0.25">
      <c r="A79" s="32" t="s">
        <v>202</v>
      </c>
      <c r="B79" s="50"/>
      <c r="C79" s="51">
        <v>28</v>
      </c>
      <c r="D79" s="95" t="s">
        <v>188</v>
      </c>
      <c r="E79" s="51" t="s">
        <v>246</v>
      </c>
      <c r="F79" s="51" t="s">
        <v>170</v>
      </c>
      <c r="G79" s="52" t="b">
        <f>'Section 5 Future'!$H$33</f>
        <v>0</v>
      </c>
    </row>
    <row r="80" spans="1:7" x14ac:dyDescent="0.25">
      <c r="A80" s="38" t="s">
        <v>204</v>
      </c>
      <c r="B80" s="53"/>
      <c r="C80" s="54">
        <v>28</v>
      </c>
      <c r="D80" s="96" t="s">
        <v>190</v>
      </c>
      <c r="E80" s="54" t="s">
        <v>246</v>
      </c>
      <c r="F80" s="54" t="s">
        <v>170</v>
      </c>
      <c r="G80" s="55" t="b">
        <f>'Section 5 Future'!$H$34</f>
        <v>0</v>
      </c>
    </row>
    <row r="81" spans="1:7" x14ac:dyDescent="0.25">
      <c r="A81" s="38" t="s">
        <v>206</v>
      </c>
      <c r="B81" s="53"/>
      <c r="C81" s="54">
        <v>28</v>
      </c>
      <c r="D81" s="96" t="s">
        <v>192</v>
      </c>
      <c r="E81" s="54" t="s">
        <v>246</v>
      </c>
      <c r="F81" s="54" t="s">
        <v>129</v>
      </c>
      <c r="G81" s="55" t="str">
        <f>IF(ISBLANK('Section 5 Future'!$I$34),"",'Section 5 Future'!$I$34)</f>
        <v/>
      </c>
    </row>
    <row r="82" spans="1:7" x14ac:dyDescent="0.25">
      <c r="A82" s="38" t="s">
        <v>207</v>
      </c>
      <c r="B82" s="53"/>
      <c r="C82" s="54">
        <v>28</v>
      </c>
      <c r="D82" s="96" t="s">
        <v>194</v>
      </c>
      <c r="E82" s="54" t="s">
        <v>246</v>
      </c>
      <c r="F82" s="54" t="s">
        <v>170</v>
      </c>
      <c r="G82" s="55" t="b">
        <f>'Section 5 Future'!$H$35</f>
        <v>0</v>
      </c>
    </row>
    <row r="83" spans="1:7" x14ac:dyDescent="0.25">
      <c r="A83" s="38" t="s">
        <v>209</v>
      </c>
      <c r="B83" s="53"/>
      <c r="C83" s="54">
        <v>28</v>
      </c>
      <c r="D83" s="96" t="s">
        <v>196</v>
      </c>
      <c r="E83" s="54" t="s">
        <v>246</v>
      </c>
      <c r="F83" s="54" t="s">
        <v>129</v>
      </c>
      <c r="G83" s="55" t="str">
        <f>IF(ISBLANK('Section 5 Future'!$I$35),"",'Section 5 Future'!$I$35)</f>
        <v/>
      </c>
    </row>
    <row r="84" spans="1:7" x14ac:dyDescent="0.25">
      <c r="A84" s="38" t="s">
        <v>210</v>
      </c>
      <c r="B84" s="53"/>
      <c r="C84" s="54">
        <v>28</v>
      </c>
      <c r="D84" s="96" t="s">
        <v>198</v>
      </c>
      <c r="E84" s="54" t="s">
        <v>246</v>
      </c>
      <c r="F84" s="54" t="s">
        <v>170</v>
      </c>
      <c r="G84" s="55" t="b">
        <f>'Section 5 Future'!$H$36</f>
        <v>0</v>
      </c>
    </row>
    <row r="85" spans="1:7" x14ac:dyDescent="0.25">
      <c r="A85" s="38" t="s">
        <v>212</v>
      </c>
      <c r="B85" s="53"/>
      <c r="C85" s="54">
        <v>28</v>
      </c>
      <c r="D85" s="96" t="s">
        <v>200</v>
      </c>
      <c r="E85" s="54" t="s">
        <v>246</v>
      </c>
      <c r="F85" s="54" t="s">
        <v>129</v>
      </c>
      <c r="G85" s="55" t="str">
        <f>IF(ISBLANK('Section 5 Future'!$I$36),"",'Section 5 Future'!$I$36)</f>
        <v/>
      </c>
    </row>
    <row r="86" spans="1:7" x14ac:dyDescent="0.25">
      <c r="A86" s="38" t="s">
        <v>213</v>
      </c>
      <c r="B86" s="53"/>
      <c r="C86" s="54">
        <v>28</v>
      </c>
      <c r="D86" s="96" t="s">
        <v>271</v>
      </c>
      <c r="E86" s="54" t="s">
        <v>246</v>
      </c>
      <c r="F86" s="54" t="s">
        <v>170</v>
      </c>
      <c r="G86" s="55" t="b">
        <f>'Section 5 Future'!$H$37</f>
        <v>0</v>
      </c>
    </row>
    <row r="87" spans="1:7" x14ac:dyDescent="0.25">
      <c r="A87" s="38" t="s">
        <v>215</v>
      </c>
      <c r="B87" s="53"/>
      <c r="C87" s="54">
        <v>28</v>
      </c>
      <c r="D87" s="96" t="s">
        <v>323</v>
      </c>
      <c r="E87" s="54" t="s">
        <v>246</v>
      </c>
      <c r="F87" s="54" t="s">
        <v>170</v>
      </c>
      <c r="G87" s="55" t="b">
        <f>'Section 5 Future'!$H$38</f>
        <v>0</v>
      </c>
    </row>
    <row r="88" spans="1:7" x14ac:dyDescent="0.25">
      <c r="A88" s="38" t="s">
        <v>217</v>
      </c>
      <c r="B88" s="53"/>
      <c r="C88" s="54">
        <v>28</v>
      </c>
      <c r="D88" s="90" t="s">
        <v>289</v>
      </c>
      <c r="E88" s="54" t="s">
        <v>246</v>
      </c>
      <c r="F88" s="54" t="s">
        <v>170</v>
      </c>
      <c r="G88" s="55" t="b">
        <f>'Section 5 Future'!$H$39</f>
        <v>0</v>
      </c>
    </row>
    <row r="89" spans="1:7" ht="15.75" thickBot="1" x14ac:dyDescent="0.3">
      <c r="A89" s="44" t="s">
        <v>219</v>
      </c>
      <c r="B89" s="56"/>
      <c r="C89" s="57">
        <v>28</v>
      </c>
      <c r="D89" s="91" t="s">
        <v>290</v>
      </c>
      <c r="E89" s="57" t="s">
        <v>246</v>
      </c>
      <c r="F89" s="57" t="s">
        <v>120</v>
      </c>
      <c r="G89" s="58" t="str">
        <f>IF(ISBLANK('Section 5 Future'!$B$42),"",'Section 5 Future'!$B$42)</f>
        <v/>
      </c>
    </row>
    <row r="90" spans="1:7" x14ac:dyDescent="0.25">
      <c r="A90" s="35" t="s">
        <v>220</v>
      </c>
      <c r="B90" s="59"/>
      <c r="C90" s="60">
        <v>29</v>
      </c>
      <c r="D90" s="92" t="s">
        <v>203</v>
      </c>
      <c r="E90" s="60" t="s">
        <v>246</v>
      </c>
      <c r="F90" s="60" t="s">
        <v>170</v>
      </c>
      <c r="G90" s="61" t="b">
        <f>'Section 5 Future'!$H$46</f>
        <v>0</v>
      </c>
    </row>
    <row r="91" spans="1:7" x14ac:dyDescent="0.25">
      <c r="A91" s="35" t="s">
        <v>221</v>
      </c>
      <c r="B91" s="59"/>
      <c r="C91" s="60">
        <v>29</v>
      </c>
      <c r="D91" s="92" t="s">
        <v>205</v>
      </c>
      <c r="E91" s="60" t="s">
        <v>246</v>
      </c>
      <c r="F91" s="60" t="s">
        <v>170</v>
      </c>
      <c r="G91" s="61" t="b">
        <f>'Section 5 Future'!$H$47</f>
        <v>0</v>
      </c>
    </row>
    <row r="92" spans="1:7" x14ac:dyDescent="0.25">
      <c r="A92" s="35" t="s">
        <v>222</v>
      </c>
      <c r="B92" s="59"/>
      <c r="C92" s="60">
        <v>29</v>
      </c>
      <c r="D92" s="92" t="s">
        <v>208</v>
      </c>
      <c r="E92" s="60" t="s">
        <v>246</v>
      </c>
      <c r="F92" s="60" t="s">
        <v>170</v>
      </c>
      <c r="G92" s="61" t="b">
        <f>'Section 5 Future'!$H$48</f>
        <v>0</v>
      </c>
    </row>
    <row r="93" spans="1:7" x14ac:dyDescent="0.25">
      <c r="A93" s="35" t="s">
        <v>223</v>
      </c>
      <c r="B93" s="59"/>
      <c r="C93" s="60">
        <v>29</v>
      </c>
      <c r="D93" s="92" t="s">
        <v>211</v>
      </c>
      <c r="E93" s="60" t="s">
        <v>246</v>
      </c>
      <c r="F93" s="60" t="s">
        <v>170</v>
      </c>
      <c r="G93" s="61" t="b">
        <f>'Section 5 Future'!$H$49</f>
        <v>0</v>
      </c>
    </row>
    <row r="94" spans="1:7" x14ac:dyDescent="0.25">
      <c r="A94" s="35" t="s">
        <v>224</v>
      </c>
      <c r="B94" s="59"/>
      <c r="C94" s="60">
        <v>29</v>
      </c>
      <c r="D94" s="92" t="s">
        <v>214</v>
      </c>
      <c r="E94" s="60" t="s">
        <v>246</v>
      </c>
      <c r="F94" s="60" t="s">
        <v>170</v>
      </c>
      <c r="G94" s="61" t="b">
        <f>'Section 5 Future'!$H$50</f>
        <v>0</v>
      </c>
    </row>
    <row r="95" spans="1:7" x14ac:dyDescent="0.25">
      <c r="A95" s="35" t="s">
        <v>225</v>
      </c>
      <c r="B95" s="59"/>
      <c r="C95" s="60">
        <v>29</v>
      </c>
      <c r="D95" s="92" t="s">
        <v>216</v>
      </c>
      <c r="E95" s="60" t="s">
        <v>246</v>
      </c>
      <c r="F95" s="60" t="s">
        <v>170</v>
      </c>
      <c r="G95" s="61" t="b">
        <f>'Section 5 Future'!$H$51</f>
        <v>0</v>
      </c>
    </row>
    <row r="96" spans="1:7" x14ac:dyDescent="0.25">
      <c r="A96" s="83" t="s">
        <v>272</v>
      </c>
      <c r="B96" s="59"/>
      <c r="C96" s="60">
        <v>29</v>
      </c>
      <c r="D96" s="92" t="s">
        <v>218</v>
      </c>
      <c r="E96" s="84" t="s">
        <v>246</v>
      </c>
      <c r="F96" s="84" t="s">
        <v>170</v>
      </c>
      <c r="G96" s="61" t="b">
        <f>'Section 5 Future'!$H$52</f>
        <v>0</v>
      </c>
    </row>
    <row r="97" spans="1:7" x14ac:dyDescent="0.25">
      <c r="A97" s="35" t="s">
        <v>226</v>
      </c>
      <c r="B97" s="59"/>
      <c r="C97" s="60">
        <v>29</v>
      </c>
      <c r="D97" s="92" t="s">
        <v>291</v>
      </c>
      <c r="E97" s="60" t="s">
        <v>246</v>
      </c>
      <c r="F97" s="60" t="s">
        <v>170</v>
      </c>
      <c r="G97" s="61" t="b">
        <f>'Section 5 Future'!$H$53</f>
        <v>0</v>
      </c>
    </row>
    <row r="98" spans="1:7" ht="15.75" thickBot="1" x14ac:dyDescent="0.3">
      <c r="A98" s="41" t="s">
        <v>227</v>
      </c>
      <c r="B98" s="62"/>
      <c r="C98" s="63">
        <v>29</v>
      </c>
      <c r="D98" s="93" t="s">
        <v>292</v>
      </c>
      <c r="E98" s="63" t="s">
        <v>246</v>
      </c>
      <c r="F98" s="63" t="s">
        <v>120</v>
      </c>
      <c r="G98" s="64" t="str">
        <f>IF(ISBLANK('Section 5 Future'!$B$56),"",'Section 5 Future'!$B$56)</f>
        <v/>
      </c>
    </row>
    <row r="99" spans="1:7" ht="15.75" thickBot="1" x14ac:dyDescent="0.3">
      <c r="A99" s="65" t="s">
        <v>145</v>
      </c>
      <c r="B99" s="66"/>
      <c r="C99" s="67">
        <v>30</v>
      </c>
      <c r="D99" s="68">
        <v>30.1</v>
      </c>
      <c r="E99" s="67" t="s">
        <v>246</v>
      </c>
      <c r="F99" s="67" t="s">
        <v>129</v>
      </c>
      <c r="G99" s="69" t="str">
        <f>IF(ISBLANK('Section 5 Future'!$B$59),"",'Section 5 Future'!$B$59)</f>
        <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C4:R105"/>
  <sheetViews>
    <sheetView showGridLines="0" zoomScale="80" zoomScaleNormal="80" workbookViewId="0">
      <selection activeCell="J13" sqref="J13"/>
    </sheetView>
  </sheetViews>
  <sheetFormatPr defaultColWidth="11" defaultRowHeight="15.75" x14ac:dyDescent="0.25"/>
  <cols>
    <col min="1" max="2" width="2.5" customWidth="1"/>
    <col min="3" max="3" width="23.5" style="25" bestFit="1" customWidth="1"/>
    <col min="4" max="5" width="5.25" style="25" bestFit="1" customWidth="1"/>
    <col min="6" max="6" width="14.75" style="25" bestFit="1" customWidth="1"/>
    <col min="7" max="7" width="24" style="25" bestFit="1" customWidth="1"/>
    <col min="8" max="8" width="19.375" style="25" bestFit="1" customWidth="1"/>
    <col min="9" max="9" width="33.875" style="25" bestFit="1" customWidth="1"/>
    <col min="10" max="10" width="64.5" style="25" bestFit="1" customWidth="1"/>
    <col min="11" max="11" width="51.25" style="25" bestFit="1" customWidth="1"/>
    <col min="12" max="12" width="4" style="25" bestFit="1" customWidth="1"/>
    <col min="13" max="13" width="30.75" style="25" bestFit="1" customWidth="1"/>
    <col min="14" max="14" width="15.875" style="25" bestFit="1" customWidth="1"/>
    <col min="15" max="15" width="34.875" style="25" bestFit="1" customWidth="1"/>
    <col min="16" max="18" width="10.875" style="25"/>
  </cols>
  <sheetData>
    <row r="4" spans="3:15" x14ac:dyDescent="0.25">
      <c r="C4" s="25" t="s">
        <v>4</v>
      </c>
      <c r="D4" s="25">
        <v>1920</v>
      </c>
      <c r="E4" s="25">
        <v>1960</v>
      </c>
      <c r="F4" s="25" t="s">
        <v>18</v>
      </c>
      <c r="G4" s="25" t="s">
        <v>23</v>
      </c>
      <c r="H4" s="25" t="s">
        <v>34</v>
      </c>
      <c r="I4" s="25" t="s">
        <v>37</v>
      </c>
      <c r="J4" s="25" t="s">
        <v>68</v>
      </c>
      <c r="K4" s="25" t="s">
        <v>44</v>
      </c>
      <c r="L4" s="25" t="s">
        <v>46</v>
      </c>
      <c r="M4" s="25" t="s">
        <v>50</v>
      </c>
      <c r="N4" s="25" t="s">
        <v>58</v>
      </c>
      <c r="O4" s="25" t="s">
        <v>239</v>
      </c>
    </row>
    <row r="5" spans="3:15" x14ac:dyDescent="0.25">
      <c r="C5" s="25" t="s">
        <v>5</v>
      </c>
      <c r="D5" s="25">
        <v>1921</v>
      </c>
      <c r="E5" s="25">
        <v>1961</v>
      </c>
      <c r="F5" s="25" t="s">
        <v>17</v>
      </c>
      <c r="G5" s="25" t="s">
        <v>24</v>
      </c>
      <c r="H5" s="25" t="s">
        <v>35</v>
      </c>
      <c r="I5" s="25" t="s">
        <v>38</v>
      </c>
      <c r="J5" s="25" t="s">
        <v>69</v>
      </c>
      <c r="K5" s="25" t="s">
        <v>45</v>
      </c>
      <c r="L5" s="25" t="s">
        <v>47</v>
      </c>
      <c r="M5" s="25" t="s">
        <v>51</v>
      </c>
      <c r="N5" s="25" t="s">
        <v>59</v>
      </c>
      <c r="O5" s="25" t="s">
        <v>238</v>
      </c>
    </row>
    <row r="6" spans="3:15" x14ac:dyDescent="0.25">
      <c r="C6" s="25" t="s">
        <v>6</v>
      </c>
      <c r="D6" s="25">
        <v>1922</v>
      </c>
      <c r="E6" s="25">
        <v>1962</v>
      </c>
      <c r="F6" s="25" t="s">
        <v>19</v>
      </c>
      <c r="G6" s="25" t="s">
        <v>25</v>
      </c>
      <c r="H6" s="25" t="s">
        <v>27</v>
      </c>
      <c r="I6" s="25" t="s">
        <v>39</v>
      </c>
      <c r="J6" s="25" t="s">
        <v>70</v>
      </c>
      <c r="K6" s="25" t="s">
        <v>13</v>
      </c>
      <c r="M6" s="25" t="s">
        <v>52</v>
      </c>
      <c r="N6" s="25" t="s">
        <v>60</v>
      </c>
      <c r="O6" s="25" t="s">
        <v>240</v>
      </c>
    </row>
    <row r="7" spans="3:15" x14ac:dyDescent="0.25">
      <c r="C7" s="25" t="s">
        <v>7</v>
      </c>
      <c r="D7" s="25">
        <v>1923</v>
      </c>
      <c r="E7" s="25">
        <v>1963</v>
      </c>
      <c r="F7" s="25" t="s">
        <v>20</v>
      </c>
      <c r="G7" s="25" t="s">
        <v>26</v>
      </c>
      <c r="H7" s="25" t="s">
        <v>28</v>
      </c>
      <c r="I7" s="25" t="s">
        <v>40</v>
      </c>
      <c r="J7" s="25" t="s">
        <v>71</v>
      </c>
      <c r="M7" s="25" t="s">
        <v>53</v>
      </c>
      <c r="N7" s="25" t="s">
        <v>61</v>
      </c>
      <c r="O7" s="25" t="s">
        <v>13</v>
      </c>
    </row>
    <row r="8" spans="3:15" x14ac:dyDescent="0.25">
      <c r="C8" s="25" t="s">
        <v>8</v>
      </c>
      <c r="D8" s="25">
        <v>1924</v>
      </c>
      <c r="E8" s="25">
        <v>1964</v>
      </c>
      <c r="F8" s="25" t="s">
        <v>21</v>
      </c>
      <c r="G8" s="25" t="s">
        <v>9</v>
      </c>
      <c r="H8" s="25" t="s">
        <v>29</v>
      </c>
      <c r="I8" s="25" t="s">
        <v>41</v>
      </c>
      <c r="J8" s="25" t="s">
        <v>72</v>
      </c>
      <c r="M8" s="25" t="s">
        <v>54</v>
      </c>
      <c r="N8" s="25" t="s">
        <v>62</v>
      </c>
    </row>
    <row r="9" spans="3:15" x14ac:dyDescent="0.25">
      <c r="C9" s="25" t="s">
        <v>9</v>
      </c>
      <c r="D9" s="25">
        <v>1925</v>
      </c>
      <c r="E9" s="25">
        <v>1965</v>
      </c>
      <c r="F9" s="25" t="s">
        <v>22</v>
      </c>
      <c r="G9" s="25" t="s">
        <v>10</v>
      </c>
      <c r="H9" s="25" t="s">
        <v>30</v>
      </c>
      <c r="I9" s="25" t="s">
        <v>13</v>
      </c>
      <c r="J9" s="25" t="s">
        <v>263</v>
      </c>
      <c r="M9" s="25" t="s">
        <v>13</v>
      </c>
      <c r="N9" s="25" t="s">
        <v>63</v>
      </c>
    </row>
    <row r="10" spans="3:15" x14ac:dyDescent="0.25">
      <c r="C10" s="25" t="s">
        <v>10</v>
      </c>
      <c r="D10" s="25">
        <v>1926</v>
      </c>
      <c r="E10" s="25">
        <v>1966</v>
      </c>
      <c r="G10" s="25" t="s">
        <v>11</v>
      </c>
      <c r="H10" s="25" t="s">
        <v>31</v>
      </c>
      <c r="J10" s="25" t="s">
        <v>264</v>
      </c>
    </row>
    <row r="11" spans="3:15" x14ac:dyDescent="0.25">
      <c r="C11" s="25" t="s">
        <v>11</v>
      </c>
      <c r="D11" s="25">
        <v>1927</v>
      </c>
      <c r="E11" s="25">
        <v>1967</v>
      </c>
      <c r="G11" s="25" t="s">
        <v>12</v>
      </c>
      <c r="H11" s="25" t="s">
        <v>32</v>
      </c>
      <c r="J11" s="25" t="s">
        <v>265</v>
      </c>
    </row>
    <row r="12" spans="3:15" x14ac:dyDescent="0.25">
      <c r="C12" s="25" t="s">
        <v>12</v>
      </c>
      <c r="D12" s="25">
        <v>1928</v>
      </c>
      <c r="E12" s="25">
        <v>1968</v>
      </c>
      <c r="G12" s="25" t="s">
        <v>6</v>
      </c>
      <c r="H12" s="25" t="s">
        <v>241</v>
      </c>
      <c r="J12" s="25" t="s">
        <v>266</v>
      </c>
    </row>
    <row r="13" spans="3:15" x14ac:dyDescent="0.25">
      <c r="C13" s="25" t="s">
        <v>13</v>
      </c>
      <c r="D13" s="25">
        <v>1929</v>
      </c>
      <c r="E13" s="25">
        <v>1969</v>
      </c>
      <c r="G13" s="25" t="s">
        <v>27</v>
      </c>
      <c r="H13" s="25" t="s">
        <v>242</v>
      </c>
      <c r="J13" s="25" t="s">
        <v>13</v>
      </c>
    </row>
    <row r="14" spans="3:15" x14ac:dyDescent="0.25">
      <c r="D14" s="25">
        <v>1930</v>
      </c>
      <c r="E14" s="25">
        <v>1970</v>
      </c>
      <c r="G14" s="25" t="s">
        <v>28</v>
      </c>
      <c r="H14" s="25" t="s">
        <v>243</v>
      </c>
    </row>
    <row r="15" spans="3:15" x14ac:dyDescent="0.25">
      <c r="D15" s="25">
        <v>1931</v>
      </c>
      <c r="E15" s="25">
        <v>1971</v>
      </c>
      <c r="G15" s="25" t="s">
        <v>29</v>
      </c>
      <c r="H15" s="25" t="s">
        <v>13</v>
      </c>
    </row>
    <row r="16" spans="3:15" x14ac:dyDescent="0.25">
      <c r="D16" s="25">
        <v>1932</v>
      </c>
      <c r="E16" s="25">
        <v>1972</v>
      </c>
      <c r="G16" s="25" t="s">
        <v>30</v>
      </c>
    </row>
    <row r="17" spans="4:7" x14ac:dyDescent="0.25">
      <c r="D17" s="25">
        <v>1933</v>
      </c>
      <c r="E17" s="25">
        <v>1973</v>
      </c>
      <c r="G17" s="25" t="s">
        <v>31</v>
      </c>
    </row>
    <row r="18" spans="4:7" x14ac:dyDescent="0.25">
      <c r="D18" s="25">
        <v>1934</v>
      </c>
      <c r="E18" s="25">
        <v>1974</v>
      </c>
      <c r="G18" s="25" t="s">
        <v>32</v>
      </c>
    </row>
    <row r="19" spans="4:7" x14ac:dyDescent="0.25">
      <c r="D19" s="25">
        <v>1935</v>
      </c>
      <c r="E19" s="25">
        <v>1975</v>
      </c>
      <c r="G19" s="25" t="s">
        <v>241</v>
      </c>
    </row>
    <row r="20" spans="4:7" x14ac:dyDescent="0.25">
      <c r="D20" s="25">
        <v>1936</v>
      </c>
      <c r="E20" s="25">
        <v>1976</v>
      </c>
      <c r="G20" s="25" t="s">
        <v>242</v>
      </c>
    </row>
    <row r="21" spans="4:7" x14ac:dyDescent="0.25">
      <c r="D21" s="25">
        <v>1937</v>
      </c>
      <c r="E21" s="25">
        <v>1977</v>
      </c>
      <c r="G21" s="25" t="s">
        <v>243</v>
      </c>
    </row>
    <row r="22" spans="4:7" x14ac:dyDescent="0.25">
      <c r="D22" s="25">
        <v>1938</v>
      </c>
      <c r="E22" s="25">
        <v>1978</v>
      </c>
      <c r="G22" s="25" t="s">
        <v>13</v>
      </c>
    </row>
    <row r="23" spans="4:7" x14ac:dyDescent="0.25">
      <c r="D23" s="25">
        <v>1939</v>
      </c>
      <c r="E23" s="25">
        <v>1979</v>
      </c>
    </row>
    <row r="24" spans="4:7" x14ac:dyDescent="0.25">
      <c r="D24" s="25">
        <v>1940</v>
      </c>
      <c r="E24" s="25">
        <v>1980</v>
      </c>
    </row>
    <row r="25" spans="4:7" x14ac:dyDescent="0.25">
      <c r="D25" s="25">
        <v>1941</v>
      </c>
      <c r="E25" s="25">
        <v>1981</v>
      </c>
    </row>
    <row r="26" spans="4:7" x14ac:dyDescent="0.25">
      <c r="D26" s="25">
        <v>1942</v>
      </c>
      <c r="E26" s="25">
        <v>1982</v>
      </c>
    </row>
    <row r="27" spans="4:7" x14ac:dyDescent="0.25">
      <c r="D27" s="25">
        <v>1943</v>
      </c>
      <c r="E27" s="25">
        <v>1983</v>
      </c>
    </row>
    <row r="28" spans="4:7" x14ac:dyDescent="0.25">
      <c r="D28" s="25">
        <v>1944</v>
      </c>
      <c r="E28" s="25">
        <v>1984</v>
      </c>
    </row>
    <row r="29" spans="4:7" x14ac:dyDescent="0.25">
      <c r="D29" s="25">
        <v>1945</v>
      </c>
      <c r="E29" s="25">
        <v>1985</v>
      </c>
    </row>
    <row r="30" spans="4:7" x14ac:dyDescent="0.25">
      <c r="D30" s="25">
        <v>1946</v>
      </c>
      <c r="E30" s="25">
        <v>1986</v>
      </c>
    </row>
    <row r="31" spans="4:7" x14ac:dyDescent="0.25">
      <c r="D31" s="25">
        <v>1947</v>
      </c>
      <c r="E31" s="25">
        <v>1987</v>
      </c>
    </row>
    <row r="32" spans="4:7" x14ac:dyDescent="0.25">
      <c r="D32" s="25">
        <v>1948</v>
      </c>
      <c r="E32" s="25">
        <v>1988</v>
      </c>
    </row>
    <row r="33" spans="4:5" x14ac:dyDescent="0.25">
      <c r="D33" s="25">
        <v>1949</v>
      </c>
      <c r="E33" s="25">
        <v>1989</v>
      </c>
    </row>
    <row r="34" spans="4:5" x14ac:dyDescent="0.25">
      <c r="D34" s="25">
        <v>1950</v>
      </c>
      <c r="E34" s="25">
        <v>1990</v>
      </c>
    </row>
    <row r="35" spans="4:5" x14ac:dyDescent="0.25">
      <c r="D35" s="25">
        <v>1951</v>
      </c>
      <c r="E35" s="25">
        <v>1991</v>
      </c>
    </row>
    <row r="36" spans="4:5" x14ac:dyDescent="0.25">
      <c r="D36" s="25">
        <v>1952</v>
      </c>
      <c r="E36" s="25">
        <v>1992</v>
      </c>
    </row>
    <row r="37" spans="4:5" x14ac:dyDescent="0.25">
      <c r="D37" s="25">
        <v>1953</v>
      </c>
      <c r="E37" s="25">
        <v>1993</v>
      </c>
    </row>
    <row r="38" spans="4:5" x14ac:dyDescent="0.25">
      <c r="D38" s="25">
        <v>1954</v>
      </c>
      <c r="E38" s="25">
        <v>1994</v>
      </c>
    </row>
    <row r="39" spans="4:5" x14ac:dyDescent="0.25">
      <c r="D39" s="25">
        <v>1955</v>
      </c>
      <c r="E39" s="25">
        <v>1995</v>
      </c>
    </row>
    <row r="40" spans="4:5" x14ac:dyDescent="0.25">
      <c r="D40" s="25">
        <v>1956</v>
      </c>
      <c r="E40" s="25">
        <v>1996</v>
      </c>
    </row>
    <row r="41" spans="4:5" x14ac:dyDescent="0.25">
      <c r="D41" s="25">
        <v>1957</v>
      </c>
      <c r="E41" s="25">
        <v>1997</v>
      </c>
    </row>
    <row r="42" spans="4:5" x14ac:dyDescent="0.25">
      <c r="D42" s="25">
        <v>1958</v>
      </c>
      <c r="E42" s="25">
        <v>1998</v>
      </c>
    </row>
    <row r="43" spans="4:5" x14ac:dyDescent="0.25">
      <c r="D43" s="25">
        <v>1959</v>
      </c>
      <c r="E43" s="25">
        <v>1999</v>
      </c>
    </row>
    <row r="44" spans="4:5" x14ac:dyDescent="0.25">
      <c r="D44" s="25">
        <v>1960</v>
      </c>
      <c r="E44" s="25">
        <v>2000</v>
      </c>
    </row>
    <row r="45" spans="4:5" x14ac:dyDescent="0.25">
      <c r="D45" s="25">
        <v>1961</v>
      </c>
      <c r="E45" s="25">
        <v>2001</v>
      </c>
    </row>
    <row r="46" spans="4:5" x14ac:dyDescent="0.25">
      <c r="D46" s="25">
        <v>1962</v>
      </c>
      <c r="E46" s="25">
        <v>2002</v>
      </c>
    </row>
    <row r="47" spans="4:5" x14ac:dyDescent="0.25">
      <c r="D47" s="25">
        <v>1963</v>
      </c>
      <c r="E47" s="25">
        <v>2003</v>
      </c>
    </row>
    <row r="48" spans="4:5" x14ac:dyDescent="0.25">
      <c r="D48" s="25">
        <v>1964</v>
      </c>
      <c r="E48" s="25">
        <v>2004</v>
      </c>
    </row>
    <row r="49" spans="4:5" x14ac:dyDescent="0.25">
      <c r="D49" s="25">
        <v>1965</v>
      </c>
      <c r="E49" s="25">
        <v>2005</v>
      </c>
    </row>
    <row r="50" spans="4:5" x14ac:dyDescent="0.25">
      <c r="D50" s="25">
        <v>1966</v>
      </c>
      <c r="E50" s="25">
        <v>2006</v>
      </c>
    </row>
    <row r="51" spans="4:5" x14ac:dyDescent="0.25">
      <c r="D51" s="25">
        <v>1967</v>
      </c>
      <c r="E51" s="25">
        <v>2007</v>
      </c>
    </row>
    <row r="52" spans="4:5" x14ac:dyDescent="0.25">
      <c r="D52" s="25">
        <v>1968</v>
      </c>
      <c r="E52" s="25">
        <v>2008</v>
      </c>
    </row>
    <row r="53" spans="4:5" x14ac:dyDescent="0.25">
      <c r="D53" s="25">
        <v>1969</v>
      </c>
      <c r="E53" s="25">
        <v>2009</v>
      </c>
    </row>
    <row r="54" spans="4:5" x14ac:dyDescent="0.25">
      <c r="D54" s="25">
        <v>1970</v>
      </c>
      <c r="E54" s="25">
        <v>2010</v>
      </c>
    </row>
    <row r="55" spans="4:5" x14ac:dyDescent="0.25">
      <c r="D55" s="25">
        <v>1971</v>
      </c>
      <c r="E55" s="25">
        <v>2011</v>
      </c>
    </row>
    <row r="56" spans="4:5" x14ac:dyDescent="0.25">
      <c r="D56" s="25">
        <v>1972</v>
      </c>
      <c r="E56" s="25">
        <v>2012</v>
      </c>
    </row>
    <row r="57" spans="4:5" x14ac:dyDescent="0.25">
      <c r="D57" s="25">
        <v>1973</v>
      </c>
      <c r="E57" s="25">
        <v>2013</v>
      </c>
    </row>
    <row r="58" spans="4:5" x14ac:dyDescent="0.25">
      <c r="D58" s="25">
        <v>1974</v>
      </c>
      <c r="E58" s="25">
        <v>2014</v>
      </c>
    </row>
    <row r="59" spans="4:5" x14ac:dyDescent="0.25">
      <c r="D59" s="25">
        <v>1975</v>
      </c>
      <c r="E59" s="25">
        <v>2015</v>
      </c>
    </row>
    <row r="60" spans="4:5" x14ac:dyDescent="0.25">
      <c r="D60" s="25">
        <v>1976</v>
      </c>
      <c r="E60" s="25">
        <v>2016</v>
      </c>
    </row>
    <row r="61" spans="4:5" x14ac:dyDescent="0.25">
      <c r="D61" s="25">
        <v>1977</v>
      </c>
      <c r="E61" s="25">
        <v>2017</v>
      </c>
    </row>
    <row r="62" spans="4:5" x14ac:dyDescent="0.25">
      <c r="D62" s="25">
        <v>1978</v>
      </c>
      <c r="E62" s="25">
        <v>2018</v>
      </c>
    </row>
    <row r="63" spans="4:5" x14ac:dyDescent="0.25">
      <c r="D63" s="25">
        <v>1979</v>
      </c>
      <c r="E63" s="25">
        <v>2019</v>
      </c>
    </row>
    <row r="64" spans="4:5" x14ac:dyDescent="0.25">
      <c r="D64" s="25">
        <v>1980</v>
      </c>
      <c r="E64" s="25">
        <v>2020</v>
      </c>
    </row>
    <row r="65" spans="4:5" x14ac:dyDescent="0.25">
      <c r="D65" s="25">
        <v>1981</v>
      </c>
      <c r="E65" s="25">
        <v>2021</v>
      </c>
    </row>
    <row r="66" spans="4:5" x14ac:dyDescent="0.25">
      <c r="D66" s="25">
        <v>1982</v>
      </c>
      <c r="E66" s="25">
        <v>2022</v>
      </c>
    </row>
    <row r="67" spans="4:5" x14ac:dyDescent="0.25">
      <c r="D67" s="25">
        <v>1983</v>
      </c>
      <c r="E67" s="25">
        <v>2023</v>
      </c>
    </row>
    <row r="68" spans="4:5" x14ac:dyDescent="0.25">
      <c r="D68" s="25">
        <v>1984</v>
      </c>
      <c r="E68" s="25">
        <v>2024</v>
      </c>
    </row>
    <row r="69" spans="4:5" x14ac:dyDescent="0.25">
      <c r="D69" s="25">
        <v>1985</v>
      </c>
      <c r="E69" s="25">
        <v>2025</v>
      </c>
    </row>
    <row r="70" spans="4:5" x14ac:dyDescent="0.25">
      <c r="D70" s="25">
        <v>1986</v>
      </c>
    </row>
    <row r="71" spans="4:5" x14ac:dyDescent="0.25">
      <c r="D71" s="25">
        <v>1987</v>
      </c>
    </row>
    <row r="72" spans="4:5" x14ac:dyDescent="0.25">
      <c r="D72" s="25">
        <v>1988</v>
      </c>
    </row>
    <row r="73" spans="4:5" x14ac:dyDescent="0.25">
      <c r="D73" s="25">
        <v>1989</v>
      </c>
    </row>
    <row r="74" spans="4:5" x14ac:dyDescent="0.25">
      <c r="D74" s="25">
        <v>1990</v>
      </c>
    </row>
    <row r="75" spans="4:5" x14ac:dyDescent="0.25">
      <c r="D75" s="25">
        <v>1991</v>
      </c>
    </row>
    <row r="76" spans="4:5" x14ac:dyDescent="0.25">
      <c r="D76" s="25">
        <v>1992</v>
      </c>
    </row>
    <row r="77" spans="4:5" x14ac:dyDescent="0.25">
      <c r="D77" s="25">
        <v>1993</v>
      </c>
    </row>
    <row r="78" spans="4:5" x14ac:dyDescent="0.25">
      <c r="D78" s="25">
        <v>1994</v>
      </c>
    </row>
    <row r="79" spans="4:5" x14ac:dyDescent="0.25">
      <c r="D79" s="25">
        <v>1995</v>
      </c>
    </row>
    <row r="80" spans="4:5" x14ac:dyDescent="0.25">
      <c r="D80" s="25">
        <v>1996</v>
      </c>
    </row>
    <row r="81" spans="4:4" x14ac:dyDescent="0.25">
      <c r="D81" s="25">
        <v>1997</v>
      </c>
    </row>
    <row r="82" spans="4:4" x14ac:dyDescent="0.25">
      <c r="D82" s="25">
        <v>1998</v>
      </c>
    </row>
    <row r="83" spans="4:4" x14ac:dyDescent="0.25">
      <c r="D83" s="25">
        <v>1999</v>
      </c>
    </row>
    <row r="84" spans="4:4" x14ac:dyDescent="0.25">
      <c r="D84" s="25">
        <v>2000</v>
      </c>
    </row>
    <row r="85" spans="4:4" x14ac:dyDescent="0.25">
      <c r="D85" s="25">
        <v>2001</v>
      </c>
    </row>
    <row r="86" spans="4:4" x14ac:dyDescent="0.25">
      <c r="D86" s="25">
        <v>2002</v>
      </c>
    </row>
    <row r="87" spans="4:4" x14ac:dyDescent="0.25">
      <c r="D87" s="25">
        <v>2003</v>
      </c>
    </row>
    <row r="88" spans="4:4" x14ac:dyDescent="0.25">
      <c r="D88" s="25">
        <v>2004</v>
      </c>
    </row>
    <row r="89" spans="4:4" x14ac:dyDescent="0.25">
      <c r="D89" s="25">
        <v>2005</v>
      </c>
    </row>
    <row r="90" spans="4:4" x14ac:dyDescent="0.25">
      <c r="D90" s="25">
        <v>2006</v>
      </c>
    </row>
    <row r="91" spans="4:4" x14ac:dyDescent="0.25">
      <c r="D91" s="25">
        <v>2007</v>
      </c>
    </row>
    <row r="92" spans="4:4" x14ac:dyDescent="0.25">
      <c r="D92" s="25">
        <v>2008</v>
      </c>
    </row>
    <row r="93" spans="4:4" x14ac:dyDescent="0.25">
      <c r="D93" s="25">
        <v>2009</v>
      </c>
    </row>
    <row r="94" spans="4:4" x14ac:dyDescent="0.25">
      <c r="D94" s="25">
        <v>2010</v>
      </c>
    </row>
    <row r="95" spans="4:4" x14ac:dyDescent="0.25">
      <c r="D95" s="25">
        <v>2011</v>
      </c>
    </row>
    <row r="96" spans="4:4" x14ac:dyDescent="0.25">
      <c r="D96" s="25">
        <v>2012</v>
      </c>
    </row>
    <row r="97" spans="4:4" x14ac:dyDescent="0.25">
      <c r="D97" s="25">
        <v>2013</v>
      </c>
    </row>
    <row r="98" spans="4:4" x14ac:dyDescent="0.25">
      <c r="D98" s="25">
        <v>2014</v>
      </c>
    </row>
    <row r="99" spans="4:4" x14ac:dyDescent="0.25">
      <c r="D99" s="25">
        <v>2015</v>
      </c>
    </row>
    <row r="100" spans="4:4" x14ac:dyDescent="0.25">
      <c r="D100" s="25">
        <v>2016</v>
      </c>
    </row>
    <row r="101" spans="4:4" x14ac:dyDescent="0.25">
      <c r="D101" s="25">
        <v>2017</v>
      </c>
    </row>
    <row r="102" spans="4:4" x14ac:dyDescent="0.25">
      <c r="D102" s="25">
        <v>2018</v>
      </c>
    </row>
    <row r="103" spans="4:4" x14ac:dyDescent="0.25">
      <c r="D103" s="25">
        <v>2019</v>
      </c>
    </row>
    <row r="104" spans="4:4" x14ac:dyDescent="0.25">
      <c r="D104" s="25">
        <v>2020</v>
      </c>
    </row>
    <row r="105" spans="4:4" x14ac:dyDescent="0.25">
      <c r="D105" s="25">
        <v>2021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Foreword</vt:lpstr>
      <vt:lpstr>Guidance</vt:lpstr>
      <vt:lpstr>Section 1 Demographics</vt:lpstr>
      <vt:lpstr>Section 2 Professional</vt:lpstr>
      <vt:lpstr>Section 3 Retired</vt:lpstr>
      <vt:lpstr>Section 4 Practice Details</vt:lpstr>
      <vt:lpstr>Section 5 Future</vt:lpstr>
      <vt:lpstr>Survey Backend</vt:lpstr>
      <vt:lpstr>Lists</vt:lpstr>
      <vt:lpstr>centres</vt:lpstr>
      <vt:lpstr>country</vt:lpstr>
      <vt:lpstr>dob</vt:lpstr>
      <vt:lpstr>firstwhy</vt:lpstr>
      <vt:lpstr>firstyear</vt:lpstr>
      <vt:lpstr>gender</vt:lpstr>
      <vt:lpstr>public</vt:lpstr>
      <vt:lpstr>qualify</vt:lpstr>
      <vt:lpstr>retirewhy</vt:lpstr>
      <vt:lpstr>state</vt:lpstr>
      <vt:lpstr>status</vt:lpstr>
      <vt:lpstr>workplan</vt:lpstr>
      <vt:lpstr>world</vt:lpstr>
      <vt:lpstr>year</vt:lpstr>
      <vt:lpstr>yn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Sawers</dc:creator>
  <cp:lastModifiedBy>Kath Singer</cp:lastModifiedBy>
  <dcterms:created xsi:type="dcterms:W3CDTF">2020-12-09T21:43:53Z</dcterms:created>
  <dcterms:modified xsi:type="dcterms:W3CDTF">2021-02-11T00:20:41Z</dcterms:modified>
</cp:coreProperties>
</file>